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0\131.VÝZVA NOVOBORSKO\ZD VS\P04_Výkazy výměr\"/>
    </mc:Choice>
  </mc:AlternateContent>
  <bookViews>
    <workbookView xWindow="0" yWindow="0" windowWidth="27135" windowHeight="11715" tabRatio="683" activeTab="4"/>
  </bookViews>
  <sheets>
    <sheet name="KR.L._26215" sheetId="3" r:id="rId1"/>
    <sheet name="SO2_26215" sheetId="1" r:id="rId2"/>
    <sheet name="SO3_26215" sheetId="4" r:id="rId3"/>
    <sheet name="SO5_26215" sheetId="5" r:id="rId4"/>
    <sheet name="SO6_26215" sheetId="6" r:id="rId5"/>
  </sheets>
  <definedNames>
    <definedName name="_xlnm._FilterDatabase" localSheetId="1" hidden="1">SO2_26215!$A$7:$P$69</definedName>
    <definedName name="_xlnm._FilterDatabase" localSheetId="2" hidden="1">SO3_26215!$A$6:$E$12</definedName>
    <definedName name="_xlnm._FilterDatabase" localSheetId="3" hidden="1">SO5_26215!$A$6:$D$15</definedName>
    <definedName name="_xlnm.Print_Titles" localSheetId="1">SO2_26215!$1:$6</definedName>
    <definedName name="_xlnm.Print_Area" localSheetId="0">KR.L._26215!$A$1:$C$44</definedName>
    <definedName name="_xlnm.Print_Area" localSheetId="2">SO3_26215!$A$1:$G$19</definedName>
    <definedName name="_xlnm.Print_Area" localSheetId="3">SO5_26215!$A$1:$F$28</definedName>
  </definedNames>
  <calcPr calcId="152511"/>
</workbook>
</file>

<file path=xl/calcChain.xml><?xml version="1.0" encoding="utf-8"?>
<calcChain xmlns="http://schemas.openxmlformats.org/spreadsheetml/2006/main">
  <c r="Q70" i="1" l="1"/>
  <c r="P70" i="1"/>
  <c r="C15" i="3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8" i="1"/>
  <c r="F15" i="4"/>
  <c r="D18" i="5"/>
  <c r="D16" i="6"/>
  <c r="R70" i="1" l="1"/>
  <c r="C14" i="3" s="1"/>
  <c r="Q72" i="1"/>
  <c r="C12" i="3" s="1"/>
  <c r="E10" i="5"/>
  <c r="F9" i="5"/>
  <c r="G7" i="4" l="1"/>
  <c r="E9" i="6" l="1"/>
  <c r="E8" i="6"/>
  <c r="E16" i="6" l="1"/>
  <c r="C22" i="3" s="1"/>
  <c r="F11" i="5"/>
  <c r="F18" i="5" s="1"/>
  <c r="C29" i="3" l="1"/>
  <c r="C31" i="3" s="1"/>
  <c r="E8" i="5"/>
  <c r="E18" i="5" s="1"/>
  <c r="E20" i="5" s="1"/>
  <c r="C21" i="3" s="1"/>
  <c r="C19" i="3" s="1"/>
  <c r="G8" i="4" l="1"/>
  <c r="G15" i="4" s="1"/>
  <c r="C17" i="3" l="1"/>
  <c r="C25" i="3" s="1"/>
  <c r="C33" i="3" l="1"/>
  <c r="C35" i="3" s="1"/>
  <c r="C27" i="3"/>
  <c r="C26" i="3"/>
  <c r="C30" i="3" l="1"/>
  <c r="C34" i="3" l="1"/>
</calcChain>
</file>

<file path=xl/sharedStrings.xml><?xml version="1.0" encoding="utf-8"?>
<sst xmlns="http://schemas.openxmlformats.org/spreadsheetml/2006/main" count="361" uniqueCount="109">
  <si>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</si>
  <si>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</si>
  <si>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</si>
  <si>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</si>
  <si>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</si>
  <si>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</si>
  <si>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</si>
  <si>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</si>
  <si>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</si>
  <si>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</si>
  <si>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</si>
  <si>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</si>
  <si>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Fraxinus excelsior</t>
  </si>
  <si>
    <t>KRYCÍ LIST</t>
  </si>
  <si>
    <t>objekt</t>
  </si>
  <si>
    <t>cena</t>
  </si>
  <si>
    <t>cena celkem vč. DPH</t>
  </si>
  <si>
    <t>zpracoval:</t>
  </si>
  <si>
    <t>CENA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</si>
  <si>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</si>
  <si>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</si>
  <si>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</si>
  <si>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</si>
  <si>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</si>
  <si>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</si>
  <si>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</si>
  <si>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</si>
  <si>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</si>
  <si>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</si>
  <si>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</si>
  <si>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</si>
  <si>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</si>
  <si>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</si>
  <si>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</si>
  <si>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DBH2</t>
  </si>
  <si>
    <t>DBH3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</si>
  <si>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</si>
  <si>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</si>
  <si>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</si>
  <si>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pořad.číslo</t>
  </si>
  <si>
    <t>Cena celkem</t>
  </si>
  <si>
    <t>poznámka k provedení</t>
  </si>
  <si>
    <t>Quercus robur</t>
  </si>
  <si>
    <t>OV</t>
  </si>
  <si>
    <t>odstranění výmladků</t>
  </si>
  <si>
    <t>redukce obvodová</t>
  </si>
  <si>
    <t>RZ</t>
  </si>
  <si>
    <t>zdravotní řez</t>
  </si>
  <si>
    <t>VDH1</t>
  </si>
  <si>
    <t>horní, 1 lano</t>
  </si>
  <si>
    <t>RLPV</t>
  </si>
  <si>
    <t>úprava průjezdného profilu</t>
  </si>
  <si>
    <t>PROJEKT: REKONSTRUKCE VYBRANÝCH ALEJÍ NA NOVOBORSKU - KOMUNIKACE Č. III/26215</t>
  </si>
  <si>
    <t>vrba bílá</t>
  </si>
  <si>
    <t>Salix alba</t>
  </si>
  <si>
    <t>hrušeň domácí</t>
  </si>
  <si>
    <t>Pyrus communis</t>
  </si>
  <si>
    <t>dub letní</t>
  </si>
  <si>
    <t>jabloň domácí</t>
  </si>
  <si>
    <t>Malus domestica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</si>
  <si>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III/26215</t>
    </r>
  </si>
  <si>
    <t>topol osika</t>
  </si>
  <si>
    <t>Populus tremula</t>
  </si>
  <si>
    <t>dub zimní</t>
  </si>
  <si>
    <t>Quercus petraea</t>
  </si>
  <si>
    <t>RO20%</t>
  </si>
  <si>
    <t>rozsah 20%</t>
  </si>
  <si>
    <t>ORZ</t>
  </si>
  <si>
    <t>vstupní řez</t>
  </si>
  <si>
    <t>RV</t>
  </si>
  <si>
    <t>řez výchovný</t>
  </si>
  <si>
    <t>RO15%</t>
  </si>
  <si>
    <t>rozsah 15%</t>
  </si>
  <si>
    <t>instalace vazby dynamické</t>
  </si>
  <si>
    <t>O-RP</t>
  </si>
  <si>
    <t>řez prosvětlovací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</si>
  <si>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NOVOBORKU - KOMUNIKACE Č. III/26215</t>
    </r>
  </si>
  <si>
    <t>hrušeň obecná</t>
  </si>
  <si>
    <t>vysokokmen, rozvětvený</t>
  </si>
  <si>
    <t>ok 12-14 cm, s balem</t>
  </si>
  <si>
    <t>PROJEKT: REKONSTRUKCE VYBRANÝCH ALEJÍ  NA NOVOBORSKU - KOMUNIKACE Č. III/26215</t>
  </si>
  <si>
    <t>Neovocné stromy</t>
  </si>
  <si>
    <t>Jednotlivé ovocné stromy</t>
  </si>
  <si>
    <t>cena_péče_ks</t>
  </si>
  <si>
    <t>počet ks</t>
  </si>
  <si>
    <t>PŘÍLOHA Č.: 3.2</t>
  </si>
  <si>
    <t>VÝKAZ VÝMĚR</t>
  </si>
  <si>
    <t>dne:</t>
  </si>
  <si>
    <t>SO6 - ROZVOJOVÁ PÉČE</t>
  </si>
  <si>
    <t>třetí rok</t>
  </si>
  <si>
    <t>Rozvojová péče 3. roku po výsadbě zahrnuje: výchovný řez, kontrolu stability kotvení, příp. jeho odstranění, odplevelení, ochranu před chorobami a škůdci, doplnění mulče).</t>
  </si>
  <si>
    <t>celkem bez DPH</t>
  </si>
  <si>
    <t>SO3 VÝSADBY - CELKEM UZNATELNÉ</t>
  </si>
  <si>
    <t>SO5 ROZVOJOVÁ PÉČE 1. + 2. rok UZNATELNÉ</t>
  </si>
  <si>
    <t>SO6 ROZVOJOVÁ PÉČE 3. rok NEUZNATELNÉ</t>
  </si>
  <si>
    <t>Cena celkem UZNATELNÉ</t>
  </si>
  <si>
    <t>Cena celkem NEUZNATELNÉ</t>
  </si>
  <si>
    <t>bez DPH</t>
  </si>
  <si>
    <t>CENA CELKEM BEZ DPH I. + II. ROK</t>
  </si>
  <si>
    <t>NEUZNATELNÉ</t>
  </si>
  <si>
    <t>UZNATELNÉ</t>
  </si>
  <si>
    <t>Z TOHO:</t>
  </si>
  <si>
    <t>CELKEM</t>
  </si>
  <si>
    <t>SO2 OŠETŘENÍ CELKEM</t>
  </si>
  <si>
    <t>SO2 OŠETŘENÍ -  UZNATELNÉ</t>
  </si>
  <si>
    <t>SO2 OŠETŘENÍ -  NEUZNATELNÉ</t>
  </si>
  <si>
    <t>nerelevantní</t>
  </si>
  <si>
    <t>z toho:</t>
  </si>
  <si>
    <t>SO5+SO6 ROZVOJOVÍ PÉČE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</si>
</sst>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229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Border="1" applyAlignment="1">
      <alignment horizontal="left" vertical="top"/>
    </xf>
    <xf numFmtId="0" fontId="1" fillId="34" borderId="0" xfId="44" applyFill="1"/>
    <xf numFmtId="0" fontId="32" fillId="34" borderId="0" xfId="44" applyFont="1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9" fillId="34" borderId="15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16" xfId="44" applyFont="1" applyFill="1" applyBorder="1" applyAlignment="1">
      <alignment horizontal="center" vertical="center"/>
    </xf>
    <xf numFmtId="0" fontId="27" fillId="34" borderId="11" xfId="44" applyFont="1" applyFill="1" applyBorder="1"/>
    <xf numFmtId="164" fontId="27" fillId="34" borderId="11" xfId="44" applyNumberFormat="1" applyFont="1" applyFill="1" applyBorder="1"/>
    <xf numFmtId="0" fontId="27" fillId="34" borderId="15" xfId="44" applyFont="1" applyFill="1" applyBorder="1"/>
    <xf numFmtId="0" fontId="27" fillId="34" borderId="0" xfId="44" applyFont="1" applyFill="1" applyBorder="1"/>
    <xf numFmtId="164" fontId="27" fillId="34" borderId="16" xfId="44" applyNumberFormat="1" applyFont="1" applyFill="1" applyBorder="1"/>
    <xf numFmtId="0" fontId="27" fillId="34" borderId="15" xfId="44" applyFont="1" applyFill="1" applyBorder="1" applyAlignment="1">
      <alignment vertical="top"/>
    </xf>
    <xf numFmtId="0" fontId="1" fillId="34" borderId="15" xfId="44" applyFont="1" applyFill="1" applyBorder="1"/>
    <xf numFmtId="164" fontId="1" fillId="34" borderId="16" xfId="44" applyNumberFormat="1" applyFont="1" applyFill="1" applyBorder="1"/>
    <xf numFmtId="6" fontId="1" fillId="34" borderId="0" xfId="44" applyNumberFormat="1" applyFill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27" fillId="34" borderId="12" xfId="44" applyFont="1" applyFill="1" applyBorder="1"/>
    <xf numFmtId="0" fontId="34" fillId="34" borderId="19" xfId="44" applyFont="1" applyFill="1" applyBorder="1"/>
    <xf numFmtId="0" fontId="34" fillId="34" borderId="20" xfId="44" applyFont="1" applyFill="1" applyBorder="1"/>
    <xf numFmtId="164" fontId="27" fillId="34" borderId="20" xfId="44" applyNumberFormat="1" applyFont="1" applyFill="1" applyBorder="1"/>
    <xf numFmtId="0" fontId="34" fillId="34" borderId="21" xfId="44" applyFont="1" applyFill="1" applyBorder="1"/>
    <xf numFmtId="0" fontId="1" fillId="34" borderId="0" xfId="44" applyFont="1" applyFill="1"/>
    <xf numFmtId="164" fontId="34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34" fillId="34" borderId="0" xfId="44" applyFont="1" applyFill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1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vertical="top"/>
    </xf>
    <xf numFmtId="0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horizontal="center" vertical="top"/>
    </xf>
    <xf numFmtId="1" fontId="21" fillId="34" borderId="11" xfId="0" applyNumberFormat="1" applyFont="1" applyFill="1" applyBorder="1" applyAlignment="1">
      <alignment horizontal="center" vertical="top"/>
    </xf>
    <xf numFmtId="0" fontId="21" fillId="34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vertical="top"/>
    </xf>
    <xf numFmtId="0" fontId="22" fillId="35" borderId="11" xfId="0" applyFont="1" applyFill="1" applyBorder="1" applyAlignment="1">
      <alignment horizontal="left" vertical="top"/>
    </xf>
    <xf numFmtId="0" fontId="22" fillId="34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horizontal="left" vertical="top" wrapText="1"/>
    </xf>
    <xf numFmtId="0" fontId="21" fillId="34" borderId="11" xfId="0" applyFont="1" applyFill="1" applyBorder="1" applyAlignment="1">
      <alignment vertical="top" wrapText="1"/>
    </xf>
    <xf numFmtId="0" fontId="21" fillId="35" borderId="11" xfId="0" applyFont="1" applyFill="1" applyBorder="1" applyAlignment="1">
      <alignment horizontal="left" vertical="top" wrapText="1"/>
    </xf>
    <xf numFmtId="9" fontId="21" fillId="35" borderId="11" xfId="0" applyNumberFormat="1" applyFont="1" applyFill="1" applyBorder="1" applyAlignment="1">
      <alignment horizontal="left" vertical="top" wrapText="1"/>
    </xf>
    <xf numFmtId="1" fontId="21" fillId="34" borderId="11" xfId="0" applyNumberFormat="1" applyFont="1" applyFill="1" applyBorder="1" applyAlignment="1">
      <alignment horizontal="center" vertical="top" wrapText="1"/>
    </xf>
    <xf numFmtId="0" fontId="21" fillId="34" borderId="11" xfId="0" applyNumberFormat="1" applyFont="1" applyFill="1" applyBorder="1" applyAlignment="1">
      <alignment horizontal="center" vertical="top" wrapText="1"/>
    </xf>
    <xf numFmtId="0" fontId="21" fillId="35" borderId="11" xfId="0" applyFont="1" applyFill="1" applyBorder="1" applyAlignment="1">
      <alignment vertical="top" wrapText="1"/>
    </xf>
    <xf numFmtId="9" fontId="21" fillId="35" borderId="11" xfId="0" applyNumberFormat="1" applyFont="1" applyFill="1" applyBorder="1" applyAlignment="1">
      <alignment vertical="top" wrapText="1"/>
    </xf>
    <xf numFmtId="9" fontId="21" fillId="34" borderId="11" xfId="0" applyNumberFormat="1" applyFont="1" applyFill="1" applyBorder="1" applyAlignment="1">
      <alignment horizontal="left" vertical="top" wrapText="1"/>
    </xf>
    <xf numFmtId="0" fontId="39" fillId="34" borderId="0" xfId="0" applyFont="1" applyFill="1" applyAlignment="1">
      <alignment horizontal="left" vertical="top"/>
    </xf>
    <xf numFmtId="0" fontId="39" fillId="34" borderId="0" xfId="0" applyFont="1" applyFill="1" applyBorder="1" applyAlignment="1">
      <alignment vertical="top"/>
    </xf>
    <xf numFmtId="0" fontId="38" fillId="34" borderId="0" xfId="0" applyFont="1" applyFill="1" applyBorder="1" applyAlignment="1">
      <alignment vertical="top"/>
    </xf>
    <xf numFmtId="0" fontId="0" fillId="34" borderId="0" xfId="0" applyFont="1" applyFill="1" applyBorder="1" applyAlignment="1">
      <alignment vertical="top"/>
    </xf>
    <xf numFmtId="9" fontId="21" fillId="34" borderId="11" xfId="0" applyNumberFormat="1" applyFont="1" applyFill="1" applyBorder="1" applyAlignment="1">
      <alignment vertical="top" wrapText="1"/>
    </xf>
    <xf numFmtId="0" fontId="36" fillId="34" borderId="11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center" vertical="top"/>
    </xf>
    <xf numFmtId="0" fontId="41" fillId="33" borderId="11" xfId="44" applyFont="1" applyFill="1" applyBorder="1" applyAlignment="1">
      <alignment horizontal="center" vertical="top" wrapText="1"/>
    </xf>
    <xf numFmtId="0" fontId="33" fillId="33" borderId="11" xfId="44" applyFont="1" applyFill="1" applyBorder="1" applyAlignment="1">
      <alignment horizontal="center" vertical="top" wrapText="1"/>
    </xf>
    <xf numFmtId="0" fontId="23" fillId="0" borderId="11" xfId="44" applyFont="1" applyFill="1" applyBorder="1" applyAlignment="1">
      <alignment horizontal="center" vertical="center" wrapText="1"/>
    </xf>
    <xf numFmtId="0" fontId="26" fillId="0" borderId="11" xfId="44" applyFont="1" applyFill="1" applyBorder="1" applyAlignment="1">
      <alignment horizontal="center" vertical="center" wrapText="1"/>
    </xf>
    <xf numFmtId="0" fontId="42" fillId="34" borderId="11" xfId="0" applyFont="1" applyFill="1" applyBorder="1" applyAlignment="1">
      <alignment vertical="center"/>
    </xf>
    <xf numFmtId="0" fontId="43" fillId="34" borderId="11" xfId="0" applyFont="1" applyFill="1" applyBorder="1" applyAlignment="1">
      <alignment vertical="center"/>
    </xf>
    <xf numFmtId="0" fontId="26" fillId="34" borderId="11" xfId="44" applyFont="1" applyFill="1" applyBorder="1" applyAlignment="1">
      <alignment horizontal="center" vertical="center" wrapText="1"/>
    </xf>
    <xf numFmtId="0" fontId="0" fillId="34" borderId="11" xfId="0" applyFont="1" applyFill="1" applyBorder="1" applyAlignment="1">
      <alignment vertical="center"/>
    </xf>
    <xf numFmtId="0" fontId="44" fillId="34" borderId="11" xfId="0" applyFont="1" applyFill="1" applyBorder="1" applyAlignment="1">
      <alignment vertical="center"/>
    </xf>
    <xf numFmtId="0" fontId="23" fillId="34" borderId="11" xfId="44" applyFont="1" applyFill="1" applyBorder="1" applyAlignment="1">
      <alignment horizontal="center" vertical="center" wrapText="1"/>
    </xf>
    <xf numFmtId="0" fontId="47" fillId="34" borderId="0" xfId="44" applyFont="1" applyFill="1" applyAlignment="1">
      <alignment horizontal="center" wrapText="1"/>
    </xf>
    <xf numFmtId="0" fontId="45" fillId="33" borderId="12" xfId="44" applyFont="1" applyFill="1" applyBorder="1" applyAlignment="1">
      <alignment horizontal="center" wrapText="1"/>
    </xf>
    <xf numFmtId="0" fontId="45" fillId="33" borderId="13" xfId="44" applyFont="1" applyFill="1" applyBorder="1" applyAlignment="1">
      <alignment horizontal="center" wrapText="1"/>
    </xf>
    <xf numFmtId="165" fontId="45" fillId="33" borderId="13" xfId="44" applyNumberFormat="1" applyFont="1" applyFill="1" applyBorder="1" applyAlignment="1">
      <alignment horizontal="center" wrapText="1"/>
    </xf>
    <xf numFmtId="0" fontId="46" fillId="33" borderId="13" xfId="44" applyFont="1" applyFill="1" applyBorder="1" applyAlignment="1">
      <alignment horizontal="center" wrapText="1"/>
    </xf>
    <xf numFmtId="0" fontId="46" fillId="33" borderId="14" xfId="44" applyFont="1" applyFill="1" applyBorder="1" applyAlignment="1">
      <alignment horizontal="center" wrapText="1"/>
    </xf>
    <xf numFmtId="0" fontId="49" fillId="34" borderId="0" xfId="44" applyFont="1" applyFill="1"/>
    <xf numFmtId="0" fontId="45" fillId="33" borderId="10" xfId="44" applyFont="1" applyFill="1" applyBorder="1" applyAlignment="1">
      <alignment horizontal="center" vertical="center" wrapText="1"/>
    </xf>
    <xf numFmtId="0" fontId="46" fillId="33" borderId="10" xfId="44" applyFont="1" applyFill="1" applyBorder="1" applyAlignment="1">
      <alignment horizontal="center" vertical="center" wrapText="1"/>
    </xf>
    <xf numFmtId="0" fontId="47" fillId="34" borderId="0" xfId="44" applyFont="1" applyFill="1" applyAlignment="1">
      <alignment horizontal="center" vertical="center" wrapText="1"/>
    </xf>
    <xf numFmtId="0" fontId="16" fillId="33" borderId="23" xfId="44" applyFont="1" applyFill="1" applyBorder="1" applyAlignment="1"/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14" fontId="44" fillId="34" borderId="0" xfId="42" applyNumberFormat="1" applyFont="1" applyFill="1"/>
    <xf numFmtId="0" fontId="51" fillId="34" borderId="0" xfId="44" applyFont="1" applyFill="1"/>
    <xf numFmtId="0" fontId="48" fillId="34" borderId="11" xfId="44" applyFont="1" applyFill="1" applyBorder="1" applyAlignment="1">
      <alignment horizontal="center" vertical="center"/>
    </xf>
    <xf numFmtId="0" fontId="48" fillId="34" borderId="11" xfId="44" applyFont="1" applyFill="1" applyBorder="1"/>
    <xf numFmtId="164" fontId="48" fillId="34" borderId="11" xfId="44" applyNumberFormat="1" applyFont="1" applyFill="1" applyBorder="1"/>
    <xf numFmtId="0" fontId="48" fillId="34" borderId="11" xfId="44" applyFont="1" applyFill="1" applyBorder="1" applyAlignment="1">
      <alignment horizontal="center"/>
    </xf>
    <xf numFmtId="0" fontId="18" fillId="0" borderId="20" xfId="0" applyFont="1" applyBorder="1" applyAlignment="1">
      <alignment vertical="top"/>
    </xf>
    <xf numFmtId="164" fontId="27" fillId="36" borderId="11" xfId="44" applyNumberFormat="1" applyFont="1" applyFill="1" applyBorder="1"/>
    <xf numFmtId="0" fontId="27" fillId="37" borderId="11" xfId="44" applyFont="1" applyFill="1" applyBorder="1"/>
    <xf numFmtId="164" fontId="27" fillId="37" borderId="11" xfId="44" applyNumberFormat="1" applyFont="1" applyFill="1" applyBorder="1"/>
    <xf numFmtId="0" fontId="50" fillId="37" borderId="11" xfId="44" applyFont="1" applyFill="1" applyBorder="1" applyAlignment="1">
      <alignment vertical="top" wrapText="1"/>
    </xf>
    <xf numFmtId="0" fontId="27" fillId="37" borderId="11" xfId="42" applyFont="1" applyFill="1" applyBorder="1"/>
    <xf numFmtId="164" fontId="27" fillId="37" borderId="11" xfId="42" applyNumberFormat="1" applyFont="1" applyFill="1" applyBorder="1"/>
    <xf numFmtId="0" fontId="50" fillId="36" borderId="11" xfId="42" applyFont="1" applyFill="1" applyBorder="1" applyAlignment="1">
      <alignment horizontal="left" vertical="top" wrapText="1"/>
    </xf>
    <xf numFmtId="0" fontId="27" fillId="36" borderId="11" xfId="42" applyFont="1" applyFill="1" applyBorder="1"/>
    <xf numFmtId="0" fontId="31" fillId="37" borderId="11" xfId="44" applyFont="1" applyFill="1" applyBorder="1"/>
    <xf numFmtId="164" fontId="31" fillId="37" borderId="11" xfId="44" applyNumberFormat="1" applyFont="1" applyFill="1" applyBorder="1"/>
    <xf numFmtId="0" fontId="31" fillId="36" borderId="11" xfId="44" applyFont="1" applyFill="1" applyBorder="1"/>
    <xf numFmtId="164" fontId="31" fillId="36" borderId="11" xfId="44" applyNumberFormat="1" applyFont="1" applyFill="1" applyBorder="1"/>
    <xf numFmtId="0" fontId="31" fillId="38" borderId="11" xfId="44" applyFont="1" applyFill="1" applyBorder="1"/>
    <xf numFmtId="164" fontId="31" fillId="38" borderId="11" xfId="44" applyNumberFormat="1" applyFont="1" applyFill="1" applyBorder="1"/>
    <xf numFmtId="165" fontId="27" fillId="0" borderId="0" xfId="44" applyNumberFormat="1" applyFont="1" applyFill="1"/>
    <xf numFmtId="0" fontId="34" fillId="0" borderId="0" xfId="44" applyFont="1" applyFill="1"/>
    <xf numFmtId="165" fontId="27" fillId="33" borderId="23" xfId="44" applyNumberFormat="1" applyFont="1" applyFill="1" applyBorder="1"/>
    <xf numFmtId="0" fontId="0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165" fontId="45" fillId="39" borderId="10" xfId="44" applyNumberFormat="1" applyFont="1" applyFill="1" applyBorder="1" applyAlignment="1">
      <alignment horizontal="center" vertical="center" wrapText="1"/>
    </xf>
    <xf numFmtId="0" fontId="16" fillId="33" borderId="11" xfId="44" applyFont="1" applyFill="1" applyBorder="1" applyAlignment="1"/>
    <xf numFmtId="164" fontId="48" fillId="39" borderId="11" xfId="44" applyNumberFormat="1" applyFont="1" applyFill="1" applyBorder="1" applyProtection="1">
      <protection locked="0"/>
    </xf>
    <xf numFmtId="164" fontId="48" fillId="39" borderId="11" xfId="44" applyNumberFormat="1" applyFont="1" applyFill="1" applyBorder="1" applyAlignment="1" applyProtection="1">
      <alignment horizontal="right"/>
      <protection locked="0"/>
    </xf>
    <xf numFmtId="164" fontId="48" fillId="37" borderId="11" xfId="44" applyNumberFormat="1" applyFont="1" applyFill="1" applyBorder="1"/>
    <xf numFmtId="0" fontId="46" fillId="33" borderId="12" xfId="44" applyFont="1" applyFill="1" applyBorder="1" applyAlignment="1">
      <alignment horizontal="center" vertical="center" wrapText="1"/>
    </xf>
    <xf numFmtId="0" fontId="48" fillId="34" borderId="22" xfId="44" applyFont="1" applyFill="1" applyBorder="1" applyAlignment="1">
      <alignment horizontal="center"/>
    </xf>
    <xf numFmtId="0" fontId="46" fillId="33" borderId="11" xfId="44" applyFont="1" applyFill="1" applyBorder="1" applyAlignment="1">
      <alignment horizontal="center" wrapText="1"/>
    </xf>
    <xf numFmtId="0" fontId="1" fillId="33" borderId="22" xfId="44" applyFont="1" applyFill="1" applyBorder="1" applyAlignment="1"/>
    <xf numFmtId="164" fontId="31" fillId="37" borderId="11" xfId="44" applyNumberFormat="1" applyFont="1" applyFill="1" applyBorder="1" applyAlignment="1">
      <alignment horizontal="right"/>
    </xf>
    <xf numFmtId="0" fontId="46" fillId="37" borderId="10" xfId="44" applyFont="1" applyFill="1" applyBorder="1" applyAlignment="1">
      <alignment horizontal="center" vertical="center" wrapText="1"/>
    </xf>
    <xf numFmtId="0" fontId="46" fillId="36" borderId="11" xfId="44" applyFont="1" applyFill="1" applyBorder="1" applyAlignment="1">
      <alignment horizontal="center" vertical="center" wrapText="1"/>
    </xf>
    <xf numFmtId="164" fontId="48" fillId="36" borderId="11" xfId="44" applyNumberFormat="1" applyFont="1" applyFill="1" applyBorder="1"/>
    <xf numFmtId="164" fontId="31" fillId="36" borderId="11" xfId="44" applyNumberFormat="1" applyFont="1" applyFill="1" applyBorder="1" applyAlignment="1">
      <alignment horizontal="right"/>
    </xf>
    <xf numFmtId="0" fontId="34" fillId="36" borderId="11" xfId="44" applyFont="1" applyFill="1" applyBorder="1" applyAlignment="1">
      <alignment horizontal="right"/>
    </xf>
    <xf numFmtId="0" fontId="34" fillId="0" borderId="11" xfId="44" applyFont="1" applyFill="1" applyBorder="1"/>
    <xf numFmtId="0" fontId="38" fillId="33" borderId="22" xfId="44" applyFont="1" applyFill="1" applyBorder="1" applyAlignment="1"/>
    <xf numFmtId="0" fontId="38" fillId="33" borderId="23" xfId="44" applyFont="1" applyFill="1" applyBorder="1" applyAlignment="1"/>
    <xf numFmtId="0" fontId="18" fillId="33" borderId="11" xfId="44" applyFont="1" applyFill="1" applyBorder="1" applyAlignment="1"/>
    <xf numFmtId="165" fontId="41" fillId="39" borderId="11" xfId="44" applyNumberFormat="1" applyFont="1" applyFill="1" applyBorder="1" applyAlignment="1">
      <alignment horizontal="center" vertical="top" wrapText="1"/>
    </xf>
    <xf numFmtId="2" fontId="26" fillId="39" borderId="11" xfId="44" applyNumberFormat="1" applyFont="1" applyFill="1" applyBorder="1" applyAlignment="1" applyProtection="1">
      <alignment horizontal="center" vertical="center" wrapText="1"/>
      <protection locked="0"/>
    </xf>
    <xf numFmtId="0" fontId="33" fillId="37" borderId="11" xfId="44" applyFont="1" applyFill="1" applyBorder="1" applyAlignment="1">
      <alignment horizontal="center" vertical="top" wrapText="1"/>
    </xf>
    <xf numFmtId="166" fontId="33" fillId="37" borderId="11" xfId="44" applyNumberFormat="1" applyFont="1" applyFill="1" applyBorder="1" applyAlignment="1">
      <alignment horizontal="center" vertical="center" wrapText="1"/>
    </xf>
    <xf numFmtId="166" fontId="33" fillId="37" borderId="11" xfId="44" applyNumberFormat="1" applyFont="1" applyFill="1" applyBorder="1" applyAlignment="1">
      <alignment horizontal="right" vertical="center" wrapText="1"/>
    </xf>
    <xf numFmtId="164" fontId="40" fillId="37" borderId="18" xfId="44" applyNumberFormat="1" applyFont="1" applyFill="1" applyBorder="1" applyAlignment="1">
      <alignment horizontal="right"/>
    </xf>
    <xf numFmtId="0" fontId="34" fillId="37" borderId="11" xfId="44" applyFont="1" applyFill="1" applyBorder="1" applyAlignment="1">
      <alignment horizontal="center"/>
    </xf>
    <xf numFmtId="0" fontId="18" fillId="0" borderId="11" xfId="0" applyFont="1" applyBorder="1" applyAlignment="1">
      <alignment vertical="top"/>
    </xf>
    <xf numFmtId="0" fontId="18" fillId="0" borderId="11" xfId="0" applyFont="1" applyBorder="1" applyAlignment="1">
      <alignment horizontal="center" vertical="top"/>
    </xf>
    <xf numFmtId="166" fontId="18" fillId="37" borderId="11" xfId="0" applyNumberFormat="1" applyFont="1" applyFill="1" applyBorder="1" applyAlignment="1">
      <alignment vertical="top"/>
    </xf>
    <xf numFmtId="0" fontId="18" fillId="33" borderId="11" xfId="0" applyFont="1" applyFill="1" applyBorder="1" applyAlignment="1">
      <alignment vertical="top"/>
    </xf>
    <xf numFmtId="166" fontId="38" fillId="36" borderId="11" xfId="0" applyNumberFormat="1" applyFont="1" applyFill="1" applyBorder="1" applyAlignment="1">
      <alignment vertical="top"/>
    </xf>
    <xf numFmtId="166" fontId="38" fillId="37" borderId="11" xfId="0" applyNumberFormat="1" applyFont="1" applyFill="1" applyBorder="1" applyAlignment="1">
      <alignment vertical="top"/>
    </xf>
    <xf numFmtId="166" fontId="21" fillId="39" borderId="22" xfId="0" applyNumberFormat="1" applyFont="1" applyFill="1" applyBorder="1" applyAlignment="1" applyProtection="1">
      <alignment horizontal="left" vertical="top"/>
      <protection locked="0"/>
    </xf>
    <xf numFmtId="166" fontId="38" fillId="39" borderId="11" xfId="0" applyNumberFormat="1" applyFont="1" applyFill="1" applyBorder="1" applyAlignment="1">
      <alignment vertical="top"/>
    </xf>
    <xf numFmtId="0" fontId="50" fillId="34" borderId="11" xfId="44" applyFont="1" applyFill="1" applyBorder="1" applyAlignment="1">
      <alignment horizontal="left" vertical="top" wrapText="1"/>
    </xf>
    <xf numFmtId="0" fontId="27" fillId="37" borderId="11" xfId="44" applyFont="1" applyFill="1" applyBorder="1" applyAlignment="1">
      <alignment horizontal="left" vertical="top" wrapText="1"/>
    </xf>
    <xf numFmtId="0" fontId="27" fillId="36" borderId="11" xfId="44" applyFont="1" applyFill="1" applyBorder="1" applyAlignment="1">
      <alignment horizontal="left" vertical="top" wrapText="1"/>
    </xf>
    <xf numFmtId="0" fontId="50" fillId="34" borderId="11" xfId="44" applyFont="1" applyFill="1" applyBorder="1" applyAlignment="1">
      <alignment horizontal="left" vertical="top"/>
    </xf>
    <xf numFmtId="0" fontId="27" fillId="34" borderId="11" xfId="44" applyFont="1" applyFill="1" applyBorder="1" applyAlignment="1">
      <alignment vertical="top"/>
    </xf>
    <xf numFmtId="0" fontId="50" fillId="37" borderId="11" xfId="42" applyFont="1" applyFill="1" applyBorder="1" applyAlignment="1">
      <alignment horizontal="left" vertical="top" wrapText="1"/>
    </xf>
    <xf numFmtId="0" fontId="27" fillId="34" borderId="11" xfId="42" applyFont="1" applyFill="1" applyBorder="1"/>
    <xf numFmtId="1" fontId="20" fillId="33" borderId="17" xfId="0" applyNumberFormat="1" applyFont="1" applyFill="1" applyBorder="1" applyAlignment="1">
      <alignment horizontal="center" vertical="top" wrapText="1"/>
    </xf>
    <xf numFmtId="0" fontId="20" fillId="33" borderId="17" xfId="0" applyFont="1" applyFill="1" applyBorder="1" applyAlignment="1">
      <alignment horizontal="center" vertical="top" wrapText="1"/>
    </xf>
    <xf numFmtId="0" fontId="20" fillId="33" borderId="18" xfId="0" applyFont="1" applyFill="1" applyBorder="1" applyAlignment="1">
      <alignment horizontal="center" vertical="top" wrapText="1"/>
    </xf>
    <xf numFmtId="0" fontId="20" fillId="39" borderId="15" xfId="0" applyFont="1" applyFill="1" applyBorder="1" applyAlignment="1">
      <alignment horizontal="center" vertical="top" wrapText="1"/>
    </xf>
    <xf numFmtId="0" fontId="18" fillId="36" borderId="18" xfId="0" applyFont="1" applyFill="1" applyBorder="1" applyAlignment="1">
      <alignment vertical="top" wrapText="1"/>
    </xf>
    <xf numFmtId="0" fontId="18" fillId="37" borderId="18" xfId="0" applyFont="1" applyFill="1" applyBorder="1" applyAlignment="1">
      <alignment vertical="top" wrapText="1"/>
    </xf>
    <xf numFmtId="0" fontId="18" fillId="34" borderId="12" xfId="0" applyFont="1" applyFill="1" applyBorder="1" applyAlignment="1">
      <alignment horizontal="center" vertical="top"/>
    </xf>
    <xf numFmtId="0" fontId="18" fillId="34" borderId="15" xfId="0" applyFont="1" applyFill="1" applyBorder="1" applyAlignment="1">
      <alignment horizontal="center" vertical="top"/>
    </xf>
    <xf numFmtId="0" fontId="18" fillId="34" borderId="19" xfId="0" applyFont="1" applyFill="1" applyBorder="1" applyAlignment="1">
      <alignment horizontal="center" vertical="top"/>
    </xf>
    <xf numFmtId="1" fontId="18" fillId="34" borderId="20" xfId="0" applyNumberFormat="1" applyFont="1" applyFill="1" applyBorder="1" applyAlignment="1">
      <alignment horizontal="center" vertical="top"/>
    </xf>
    <xf numFmtId="0" fontId="19" fillId="34" borderId="20" xfId="0" applyFont="1" applyFill="1" applyBorder="1" applyAlignment="1">
      <alignment horizontal="left" vertical="top"/>
    </xf>
    <xf numFmtId="0" fontId="18" fillId="34" borderId="20" xfId="0" applyFont="1" applyFill="1" applyBorder="1" applyAlignment="1">
      <alignment horizontal="center" vertical="top"/>
    </xf>
    <xf numFmtId="166" fontId="18" fillId="34" borderId="11" xfId="0" applyNumberFormat="1" applyFont="1" applyFill="1" applyBorder="1" applyAlignment="1">
      <alignment vertical="top"/>
    </xf>
    <xf numFmtId="0" fontId="18" fillId="36" borderId="11" xfId="0" applyFont="1" applyFill="1" applyBorder="1" applyAlignment="1">
      <alignment horizontal="center" vertical="top"/>
    </xf>
    <xf numFmtId="0" fontId="18" fillId="37" borderId="11" xfId="0" applyFont="1" applyFill="1" applyBorder="1" applyAlignment="1">
      <alignment horizontal="center" vertical="top"/>
    </xf>
    <xf numFmtId="0" fontId="1" fillId="0" borderId="0" xfId="44" applyFill="1" applyProtection="1">
      <protection locked="0"/>
    </xf>
    <xf numFmtId="0" fontId="28" fillId="33" borderId="12" xfId="44" applyFont="1" applyFill="1" applyBorder="1" applyAlignment="1">
      <alignment horizontal="center" vertical="center"/>
    </xf>
    <xf numFmtId="0" fontId="28" fillId="33" borderId="13" xfId="44" applyFont="1" applyFill="1" applyBorder="1" applyAlignment="1">
      <alignment horizontal="center" vertical="center"/>
    </xf>
    <xf numFmtId="0" fontId="28" fillId="33" borderId="14" xfId="44" applyFont="1" applyFill="1" applyBorder="1" applyAlignment="1">
      <alignment horizontal="center" vertical="center"/>
    </xf>
    <xf numFmtId="0" fontId="28" fillId="33" borderId="15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16" xfId="44" applyFont="1" applyFill="1" applyBorder="1" applyAlignment="1">
      <alignment horizontal="center" vertical="center"/>
    </xf>
    <xf numFmtId="0" fontId="16" fillId="37" borderId="10" xfId="44" applyFont="1" applyFill="1" applyBorder="1" applyAlignment="1">
      <alignment horizontal="left" vertical="top"/>
    </xf>
    <xf numFmtId="0" fontId="16" fillId="37" borderId="17" xfId="44" applyFont="1" applyFill="1" applyBorder="1" applyAlignment="1">
      <alignment horizontal="left" vertical="top"/>
    </xf>
    <xf numFmtId="0" fontId="16" fillId="37" borderId="18" xfId="44" applyFont="1" applyFill="1" applyBorder="1" applyAlignment="1">
      <alignment horizontal="left" vertical="top"/>
    </xf>
    <xf numFmtId="0" fontId="16" fillId="36" borderId="10" xfId="44" applyFont="1" applyFill="1" applyBorder="1" applyAlignment="1">
      <alignment horizontal="left" vertical="top"/>
    </xf>
    <xf numFmtId="0" fontId="16" fillId="36" borderId="17" xfId="44" applyFont="1" applyFill="1" applyBorder="1" applyAlignment="1">
      <alignment horizontal="left" vertical="top"/>
    </xf>
    <xf numFmtId="0" fontId="16" fillId="36" borderId="18" xfId="44" applyFont="1" applyFill="1" applyBorder="1" applyAlignment="1">
      <alignment horizontal="left" vertical="top"/>
    </xf>
    <xf numFmtId="0" fontId="16" fillId="38" borderId="10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20" fillId="34" borderId="0" xfId="0" applyFont="1" applyFill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18" fillId="0" borderId="13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166" fontId="38" fillId="35" borderId="11" xfId="0" applyNumberFormat="1" applyFont="1" applyFill="1" applyBorder="1" applyAlignment="1">
      <alignment horizontal="center" vertical="top"/>
    </xf>
    <xf numFmtId="0" fontId="38" fillId="35" borderId="11" xfId="0" applyFont="1" applyFill="1" applyBorder="1" applyAlignment="1">
      <alignment horizontal="center" vertical="top"/>
    </xf>
    <xf numFmtId="1" fontId="38" fillId="33" borderId="11" xfId="0" applyNumberFormat="1" applyFont="1" applyFill="1" applyBorder="1" applyAlignment="1">
      <alignment horizontal="center" vertical="top"/>
    </xf>
    <xf numFmtId="1" fontId="38" fillId="33" borderId="22" xfId="0" applyNumberFormat="1" applyFont="1" applyFill="1" applyBorder="1" applyAlignment="1">
      <alignment horizontal="left" vertical="top"/>
    </xf>
    <xf numFmtId="1" fontId="38" fillId="33" borderId="23" xfId="0" applyNumberFormat="1" applyFont="1" applyFill="1" applyBorder="1" applyAlignment="1">
      <alignment horizontal="left" vertical="top"/>
    </xf>
    <xf numFmtId="1" fontId="38" fillId="33" borderId="24" xfId="0" applyNumberFormat="1" applyFont="1" applyFill="1" applyBorder="1" applyAlignment="1">
      <alignment horizontal="left" vertical="top"/>
    </xf>
    <xf numFmtId="0" fontId="37" fillId="0" borderId="13" xfId="0" applyFont="1" applyBorder="1" applyAlignment="1">
      <alignment horizontal="left" vertical="top" wrapText="1"/>
    </xf>
    <xf numFmtId="0" fontId="37" fillId="0" borderId="14" xfId="0" applyFont="1" applyBorder="1" applyAlignment="1">
      <alignment horizontal="left" vertical="top" wrapText="1"/>
    </xf>
    <xf numFmtId="0" fontId="37" fillId="0" borderId="20" xfId="0" applyFont="1" applyBorder="1" applyAlignment="1">
      <alignment horizontal="left" vertical="top" wrapText="1"/>
    </xf>
    <xf numFmtId="0" fontId="37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center" vertical="top"/>
    </xf>
    <xf numFmtId="0" fontId="18" fillId="0" borderId="23" xfId="0" applyFont="1" applyBorder="1" applyAlignment="1">
      <alignment horizontal="center" vertical="top"/>
    </xf>
    <xf numFmtId="0" fontId="18" fillId="0" borderId="24" xfId="0" applyFont="1" applyBorder="1" applyAlignment="1">
      <alignment horizontal="center" vertical="top"/>
    </xf>
    <xf numFmtId="0" fontId="39" fillId="34" borderId="13" xfId="0" applyFont="1" applyFill="1" applyBorder="1" applyAlignment="1">
      <alignment horizontal="left" vertical="top"/>
    </xf>
    <xf numFmtId="0" fontId="39" fillId="34" borderId="0" xfId="0" applyFont="1" applyFill="1" applyBorder="1" applyAlignment="1">
      <alignment vertical="top"/>
    </xf>
    <xf numFmtId="0" fontId="38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20" xfId="0" applyFont="1" applyBorder="1" applyAlignment="1">
      <alignment vertical="top"/>
    </xf>
    <xf numFmtId="49" fontId="35" fillId="34" borderId="12" xfId="44" applyNumberFormat="1" applyFont="1" applyFill="1" applyBorder="1" applyAlignment="1">
      <alignment horizontal="left" vertical="top" wrapText="1"/>
    </xf>
    <xf numFmtId="49" fontId="35" fillId="34" borderId="13" xfId="44" applyNumberFormat="1" applyFont="1" applyFill="1" applyBorder="1" applyAlignment="1">
      <alignment horizontal="left" vertical="top" wrapText="1"/>
    </xf>
    <xf numFmtId="49" fontId="35" fillId="34" borderId="14" xfId="44" applyNumberFormat="1" applyFont="1" applyFill="1" applyBorder="1" applyAlignment="1">
      <alignment horizontal="left" vertical="top" wrapText="1"/>
    </xf>
    <xf numFmtId="49" fontId="35" fillId="34" borderId="15" xfId="44" applyNumberFormat="1" applyFont="1" applyFill="1" applyBorder="1" applyAlignment="1">
      <alignment horizontal="left" vertical="top" wrapText="1"/>
    </xf>
    <xf numFmtId="49" fontId="35" fillId="34" borderId="0" xfId="44" applyNumberFormat="1" applyFont="1" applyFill="1" applyBorder="1" applyAlignment="1">
      <alignment horizontal="left" vertical="top" wrapText="1"/>
    </xf>
    <xf numFmtId="49" fontId="35" fillId="34" borderId="16" xfId="44" applyNumberFormat="1" applyFont="1" applyFill="1" applyBorder="1" applyAlignment="1">
      <alignment horizontal="left" vertical="top" wrapText="1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16" fillId="0" borderId="12" xfId="44" applyFont="1" applyFill="1" applyBorder="1" applyAlignment="1"/>
    <xf numFmtId="0" fontId="16" fillId="0" borderId="13" xfId="44" applyFont="1" applyFill="1" applyBorder="1" applyAlignment="1"/>
    <xf numFmtId="0" fontId="34" fillId="37" borderId="11" xfId="44" applyFont="1" applyFill="1" applyBorder="1" applyAlignment="1">
      <alignment horizontal="center"/>
    </xf>
    <xf numFmtId="164" fontId="46" fillId="37" borderId="22" xfId="44" applyNumberFormat="1" applyFont="1" applyFill="1" applyBorder="1" applyAlignment="1">
      <alignment horizontal="center"/>
    </xf>
    <xf numFmtId="164" fontId="46" fillId="37" borderId="24" xfId="44" applyNumberFormat="1" applyFont="1" applyFill="1" applyBorder="1" applyAlignment="1">
      <alignment horizontal="center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0"/>
  <sheetViews>
    <sheetView view="pageBreakPreview" topLeftCell="A6" zoomScaleNormal="80" zoomScaleSheetLayoutView="100" workbookViewId="0">
      <selection activeCell="A40" sqref="A40"/>
    </sheetView>
  </sheetViews>
  <sheetFormatPr defaultColWidth="9.140625" defaultRowHeight="15" x14ac:dyDescent="0.25"/>
  <cols>
    <col min="1" max="1" width="26.7109375" style="10" bestFit="1" customWidth="1"/>
    <col min="2" max="2" width="26.42578125" style="10" customWidth="1"/>
    <col min="3" max="3" width="22.85546875" style="10" customWidth="1"/>
    <col min="4" max="4" width="9.140625" style="10"/>
    <col min="5" max="5" width="12.28515625" style="10" bestFit="1" customWidth="1"/>
    <col min="6" max="16384" width="9.140625" style="10"/>
  </cols>
  <sheetData>
    <row r="1" spans="1:3" ht="19.5" customHeight="1" x14ac:dyDescent="0.25">
      <c r="A1" s="192" t="s">
        <v>52</v>
      </c>
      <c r="B1" s="192"/>
      <c r="C1" s="192"/>
    </row>
    <row r="2" spans="1:3" x14ac:dyDescent="0.25">
      <c r="A2" s="192"/>
      <c r="B2" s="192"/>
      <c r="C2" s="192"/>
    </row>
    <row r="3" spans="1:3" x14ac:dyDescent="0.25">
      <c r="A3" s="67" t="s">
        <v>85</v>
      </c>
    </row>
    <row r="4" spans="1:3" x14ac:dyDescent="0.25">
      <c r="A4" s="7" t="s">
        <v>86</v>
      </c>
    </row>
    <row r="5" spans="1:3" x14ac:dyDescent="0.25">
      <c r="A5" s="11"/>
    </row>
    <row r="7" spans="1:3" x14ac:dyDescent="0.25">
      <c r="A7" s="177" t="s">
        <v>13</v>
      </c>
      <c r="B7" s="178"/>
      <c r="C7" s="179"/>
    </row>
    <row r="8" spans="1:3" x14ac:dyDescent="0.25">
      <c r="A8" s="180"/>
      <c r="B8" s="181"/>
      <c r="C8" s="182"/>
    </row>
    <row r="9" spans="1:3" ht="7.5" customHeight="1" x14ac:dyDescent="0.25">
      <c r="A9" s="12"/>
      <c r="B9" s="13"/>
      <c r="C9" s="14"/>
    </row>
    <row r="10" spans="1:3" x14ac:dyDescent="0.25">
      <c r="A10" s="15" t="s">
        <v>14</v>
      </c>
      <c r="B10" s="16"/>
      <c r="C10" s="17" t="s">
        <v>15</v>
      </c>
    </row>
    <row r="11" spans="1:3" ht="6" customHeight="1" x14ac:dyDescent="0.25">
      <c r="A11" s="12"/>
      <c r="B11" s="13"/>
      <c r="C11" s="14"/>
    </row>
    <row r="12" spans="1:3" x14ac:dyDescent="0.25">
      <c r="A12" s="157" t="s">
        <v>103</v>
      </c>
      <c r="B12" s="18" t="s">
        <v>91</v>
      </c>
      <c r="C12" s="19">
        <f>SO2_26215!Q72</f>
        <v>0</v>
      </c>
    </row>
    <row r="13" spans="1:3" x14ac:dyDescent="0.25">
      <c r="A13" s="18" t="s">
        <v>107</v>
      </c>
      <c r="B13" s="18"/>
      <c r="C13" s="19"/>
    </row>
    <row r="14" spans="1:3" x14ac:dyDescent="0.25">
      <c r="A14" s="155" t="s">
        <v>104</v>
      </c>
      <c r="B14" s="102" t="s">
        <v>91</v>
      </c>
      <c r="C14" s="103">
        <f>SO2_26215!R70</f>
        <v>0</v>
      </c>
    </row>
    <row r="15" spans="1:3" x14ac:dyDescent="0.25">
      <c r="A15" s="156" t="s">
        <v>105</v>
      </c>
      <c r="B15" s="18" t="s">
        <v>106</v>
      </c>
      <c r="C15" s="19">
        <f>SO2_26215!Q70</f>
        <v>0</v>
      </c>
    </row>
    <row r="16" spans="1:3" x14ac:dyDescent="0.25">
      <c r="A16" s="154"/>
      <c r="B16" s="18"/>
      <c r="C16" s="19"/>
    </row>
    <row r="17" spans="1:5" ht="24" x14ac:dyDescent="0.25">
      <c r="A17" s="104" t="s">
        <v>92</v>
      </c>
      <c r="B17" s="102" t="s">
        <v>91</v>
      </c>
      <c r="C17" s="103">
        <f>SO3_26215!G15</f>
        <v>0</v>
      </c>
    </row>
    <row r="18" spans="1:5" x14ac:dyDescent="0.25">
      <c r="A18" s="23"/>
      <c r="B18" s="21"/>
      <c r="C18" s="22"/>
    </row>
    <row r="19" spans="1:5" x14ac:dyDescent="0.25">
      <c r="A19" s="158" t="s">
        <v>108</v>
      </c>
      <c r="B19" s="160" t="s">
        <v>91</v>
      </c>
      <c r="C19" s="19">
        <f>C21+C22</f>
        <v>0</v>
      </c>
    </row>
    <row r="20" spans="1:5" x14ac:dyDescent="0.25">
      <c r="A20" s="158" t="s">
        <v>107</v>
      </c>
      <c r="B20" s="18"/>
      <c r="C20" s="19"/>
    </row>
    <row r="21" spans="1:5" ht="24" x14ac:dyDescent="0.25">
      <c r="A21" s="159" t="s">
        <v>93</v>
      </c>
      <c r="B21" s="105" t="s">
        <v>91</v>
      </c>
      <c r="C21" s="106">
        <f>SO5_26215!E20</f>
        <v>0</v>
      </c>
    </row>
    <row r="22" spans="1:5" ht="24" x14ac:dyDescent="0.25">
      <c r="A22" s="107" t="s">
        <v>94</v>
      </c>
      <c r="B22" s="108" t="s">
        <v>91</v>
      </c>
      <c r="C22" s="101">
        <f>SO6_26215!E16</f>
        <v>0</v>
      </c>
    </row>
    <row r="23" spans="1:5" x14ac:dyDescent="0.25">
      <c r="A23" s="23"/>
      <c r="B23" s="21"/>
      <c r="C23" s="22"/>
    </row>
    <row r="24" spans="1:5" x14ac:dyDescent="0.25">
      <c r="A24" s="24"/>
      <c r="B24" s="13"/>
      <c r="C24" s="25"/>
    </row>
    <row r="25" spans="1:5" x14ac:dyDescent="0.25">
      <c r="A25" s="183" t="s">
        <v>95</v>
      </c>
      <c r="B25" s="109" t="s">
        <v>97</v>
      </c>
      <c r="C25" s="110">
        <f>C14+C17+C21</f>
        <v>0</v>
      </c>
      <c r="E25" s="26"/>
    </row>
    <row r="26" spans="1:5" x14ac:dyDescent="0.25">
      <c r="A26" s="184"/>
      <c r="B26" s="109" t="s">
        <v>36</v>
      </c>
      <c r="C26" s="110">
        <f>C25*0.21</f>
        <v>0</v>
      </c>
      <c r="E26" s="26"/>
    </row>
    <row r="27" spans="1:5" x14ac:dyDescent="0.25">
      <c r="A27" s="185"/>
      <c r="B27" s="109" t="s">
        <v>16</v>
      </c>
      <c r="C27" s="110">
        <f>C25*1.21</f>
        <v>0</v>
      </c>
      <c r="E27" s="26"/>
    </row>
    <row r="29" spans="1:5" x14ac:dyDescent="0.25">
      <c r="A29" s="186" t="s">
        <v>96</v>
      </c>
      <c r="B29" s="111" t="s">
        <v>97</v>
      </c>
      <c r="C29" s="112">
        <f>C15+C22</f>
        <v>0</v>
      </c>
    </row>
    <row r="30" spans="1:5" x14ac:dyDescent="0.25">
      <c r="A30" s="187"/>
      <c r="B30" s="111" t="s">
        <v>36</v>
      </c>
      <c r="C30" s="112">
        <f>C29*0.21</f>
        <v>0</v>
      </c>
    </row>
    <row r="31" spans="1:5" x14ac:dyDescent="0.25">
      <c r="A31" s="188"/>
      <c r="B31" s="111" t="s">
        <v>16</v>
      </c>
      <c r="C31" s="112">
        <f>C29*1.21</f>
        <v>0</v>
      </c>
    </row>
    <row r="33" spans="1:3" x14ac:dyDescent="0.25">
      <c r="A33" s="189" t="s">
        <v>40</v>
      </c>
      <c r="B33" s="113" t="s">
        <v>97</v>
      </c>
      <c r="C33" s="114">
        <f>C25+C29</f>
        <v>0</v>
      </c>
    </row>
    <row r="34" spans="1:3" x14ac:dyDescent="0.25">
      <c r="A34" s="190"/>
      <c r="B34" s="113" t="s">
        <v>36</v>
      </c>
      <c r="C34" s="114">
        <f>C33*0.21</f>
        <v>0</v>
      </c>
    </row>
    <row r="35" spans="1:3" x14ac:dyDescent="0.25">
      <c r="A35" s="191"/>
      <c r="B35" s="113" t="s">
        <v>16</v>
      </c>
      <c r="C35" s="114">
        <f>C33*1.21</f>
        <v>0</v>
      </c>
    </row>
    <row r="37" spans="1:3" ht="15.75" x14ac:dyDescent="0.25">
      <c r="A37" s="95" t="s">
        <v>17</v>
      </c>
      <c r="B37" s="119"/>
    </row>
    <row r="38" spans="1:3" x14ac:dyDescent="0.25">
      <c r="A38" s="118"/>
      <c r="B38" s="119"/>
    </row>
    <row r="39" spans="1:3" x14ac:dyDescent="0.25">
      <c r="A39" s="94" t="s">
        <v>87</v>
      </c>
      <c r="B39" s="176"/>
    </row>
    <row r="40" spans="1:3" x14ac:dyDescent="0.25">
      <c r="A40" s="119"/>
      <c r="B40" s="119"/>
    </row>
  </sheetData>
  <sheetProtection algorithmName="SHA-512" hashValue="+7gPKOA8b6csMcVL2VNGf6nNqq0aqs6USAl1bEFUa09b46YsdxuDSaei5h2j1M6cY/R6FgL63uf8Yz/gl7MGyw==" saltValue="mm9+AN1UBgV2Fhe0owA8vQ==" spinCount="100000" sheet="1" objects="1" scenarios="1" selectLockedCells="1"/>
  <mergeCells count="5">
    <mergeCell ref="A7:C8"/>
    <mergeCell ref="A25:A27"/>
    <mergeCell ref="A29:A31"/>
    <mergeCell ref="A33:A35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73"/>
  <sheetViews>
    <sheetView view="pageBreakPreview" topLeftCell="A8" zoomScale="90" zoomScaleNormal="70" zoomScaleSheetLayoutView="90" workbookViewId="0">
      <pane xSplit="1" topLeftCell="B1" activePane="topRight" state="frozen"/>
      <selection activeCell="A10" sqref="A10"/>
      <selection pane="topRight" activeCell="P19" sqref="P19"/>
    </sheetView>
  </sheetViews>
  <sheetFormatPr defaultColWidth="9.140625" defaultRowHeight="21" customHeight="1" x14ac:dyDescent="0.25"/>
  <cols>
    <col min="1" max="1" width="6.5703125" style="2" customWidth="1"/>
    <col min="2" max="2" width="5.5703125" style="3" customWidth="1"/>
    <col min="3" max="3" width="13.5703125" style="1" customWidth="1"/>
    <col min="4" max="4" width="21" style="40" customWidth="1"/>
    <col min="5" max="7" width="6.7109375" style="2" customWidth="1"/>
    <col min="8" max="8" width="10.85546875" style="1" customWidth="1"/>
    <col min="9" max="9" width="9.140625" style="1" customWidth="1"/>
    <col min="10" max="10" width="10.140625" style="1" customWidth="1"/>
    <col min="11" max="11" width="9.7109375" style="1" customWidth="1"/>
    <col min="12" max="12" width="7.85546875" style="1" customWidth="1"/>
    <col min="13" max="13" width="9.140625" style="1"/>
    <col min="14" max="14" width="30.5703125" style="1" customWidth="1"/>
    <col min="15" max="15" width="15.85546875" style="1" customWidth="1"/>
    <col min="16" max="16" width="23" style="1" customWidth="1"/>
    <col min="17" max="18" width="21.140625" style="1" bestFit="1" customWidth="1"/>
    <col min="19" max="16384" width="9.140625" style="1"/>
  </cols>
  <sheetData>
    <row r="1" spans="1:18" ht="21" customHeight="1" x14ac:dyDescent="0.25">
      <c r="A1" s="167"/>
      <c r="B1" s="211" t="s">
        <v>60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194"/>
      <c r="R1" s="195"/>
    </row>
    <row r="2" spans="1:18" ht="21" customHeight="1" x14ac:dyDescent="0.25">
      <c r="A2" s="168"/>
      <c r="B2" s="4"/>
      <c r="C2" s="9"/>
      <c r="D2" s="39"/>
      <c r="E2" s="8"/>
      <c r="F2" s="8"/>
      <c r="G2" s="8"/>
      <c r="H2" s="214"/>
      <c r="I2" s="214"/>
      <c r="J2" s="214"/>
      <c r="K2" s="214"/>
      <c r="L2" s="214"/>
      <c r="M2" s="214"/>
      <c r="N2" s="214"/>
      <c r="O2" s="214"/>
      <c r="P2" s="214"/>
      <c r="Q2" s="196"/>
      <c r="R2" s="197"/>
    </row>
    <row r="3" spans="1:18" ht="21" customHeight="1" x14ac:dyDescent="0.25">
      <c r="A3" s="168"/>
      <c r="B3" s="212" t="s">
        <v>85</v>
      </c>
      <c r="C3" s="212"/>
      <c r="D3" s="212"/>
      <c r="E3" s="212"/>
      <c r="F3" s="212"/>
      <c r="G3" s="212"/>
      <c r="H3" s="214"/>
      <c r="I3" s="214"/>
      <c r="J3" s="214"/>
      <c r="K3" s="214"/>
      <c r="L3" s="214"/>
      <c r="M3" s="214"/>
      <c r="N3" s="214"/>
      <c r="O3" s="214"/>
      <c r="P3" s="214"/>
      <c r="Q3" s="196"/>
      <c r="R3" s="197"/>
    </row>
    <row r="4" spans="1:18" ht="21" customHeight="1" x14ac:dyDescent="0.25">
      <c r="A4" s="168"/>
      <c r="B4" s="213" t="s">
        <v>86</v>
      </c>
      <c r="C4" s="213"/>
      <c r="D4" s="213"/>
      <c r="E4" s="8"/>
      <c r="F4" s="8"/>
      <c r="G4" s="8"/>
      <c r="H4" s="214"/>
      <c r="I4" s="214"/>
      <c r="J4" s="214"/>
      <c r="K4" s="214"/>
      <c r="L4" s="214"/>
      <c r="M4" s="214"/>
      <c r="N4" s="214"/>
      <c r="O4" s="214"/>
      <c r="P4" s="214"/>
      <c r="Q4" s="196"/>
      <c r="R4" s="197"/>
    </row>
    <row r="5" spans="1:18" ht="21" customHeight="1" x14ac:dyDescent="0.25">
      <c r="A5" s="168"/>
      <c r="B5" s="213" t="s">
        <v>37</v>
      </c>
      <c r="C5" s="213"/>
      <c r="D5" s="213"/>
      <c r="E5" s="8"/>
      <c r="F5" s="8"/>
      <c r="G5" s="8"/>
      <c r="H5" s="214"/>
      <c r="I5" s="214"/>
      <c r="J5" s="214"/>
      <c r="K5" s="214"/>
      <c r="L5" s="214"/>
      <c r="M5" s="214"/>
      <c r="N5" s="214"/>
      <c r="O5" s="214"/>
      <c r="P5" s="214"/>
      <c r="Q5" s="196"/>
      <c r="R5" s="197"/>
    </row>
    <row r="6" spans="1:18" ht="21" customHeight="1" x14ac:dyDescent="0.25">
      <c r="A6" s="169"/>
      <c r="B6" s="170"/>
      <c r="C6" s="100"/>
      <c r="D6" s="171"/>
      <c r="E6" s="172"/>
      <c r="F6" s="172"/>
      <c r="G6" s="172"/>
      <c r="H6" s="215"/>
      <c r="I6" s="215"/>
      <c r="J6" s="215"/>
      <c r="K6" s="215"/>
      <c r="L6" s="215"/>
      <c r="M6" s="215"/>
      <c r="N6" s="215"/>
      <c r="O6" s="215"/>
      <c r="P6" s="215"/>
      <c r="Q6" s="193" t="s">
        <v>101</v>
      </c>
      <c r="R6" s="193"/>
    </row>
    <row r="7" spans="1:18" ht="21" customHeight="1" x14ac:dyDescent="0.25">
      <c r="A7" s="162" t="s">
        <v>39</v>
      </c>
      <c r="B7" s="161" t="s">
        <v>0</v>
      </c>
      <c r="C7" s="162" t="s">
        <v>4</v>
      </c>
      <c r="D7" s="162" t="s">
        <v>5</v>
      </c>
      <c r="E7" s="162" t="s">
        <v>1</v>
      </c>
      <c r="F7" s="162" t="s">
        <v>34</v>
      </c>
      <c r="G7" s="162" t="s">
        <v>35</v>
      </c>
      <c r="H7" s="161" t="s">
        <v>7</v>
      </c>
      <c r="I7" s="162" t="s">
        <v>3</v>
      </c>
      <c r="J7" s="162" t="s">
        <v>10</v>
      </c>
      <c r="K7" s="162" t="s">
        <v>8</v>
      </c>
      <c r="L7" s="162" t="s">
        <v>9</v>
      </c>
      <c r="M7" s="162" t="s">
        <v>2</v>
      </c>
      <c r="N7" s="163" t="s">
        <v>6</v>
      </c>
      <c r="O7" s="162" t="s">
        <v>41</v>
      </c>
      <c r="P7" s="164" t="s">
        <v>18</v>
      </c>
      <c r="Q7" s="165" t="s">
        <v>99</v>
      </c>
      <c r="R7" s="166" t="s">
        <v>100</v>
      </c>
    </row>
    <row r="8" spans="1:18" ht="21" customHeight="1" x14ac:dyDescent="0.25">
      <c r="A8" s="46">
        <v>1</v>
      </c>
      <c r="B8" s="43">
        <v>4</v>
      </c>
      <c r="C8" s="44" t="s">
        <v>61</v>
      </c>
      <c r="D8" s="53" t="s">
        <v>62</v>
      </c>
      <c r="E8" s="43">
        <v>147</v>
      </c>
      <c r="F8" s="43"/>
      <c r="G8" s="43"/>
      <c r="H8" s="43">
        <v>47</v>
      </c>
      <c r="I8" s="45">
        <v>16</v>
      </c>
      <c r="J8" s="45">
        <v>2</v>
      </c>
      <c r="K8" s="45">
        <v>12</v>
      </c>
      <c r="L8" s="46">
        <v>192</v>
      </c>
      <c r="M8" s="46" t="s">
        <v>46</v>
      </c>
      <c r="N8" s="47" t="s">
        <v>47</v>
      </c>
      <c r="O8" s="58"/>
      <c r="P8" s="152">
        <v>0</v>
      </c>
      <c r="Q8" s="173">
        <v>0</v>
      </c>
      <c r="R8" s="148">
        <f>P8</f>
        <v>0</v>
      </c>
    </row>
    <row r="9" spans="1:18" ht="21" customHeight="1" x14ac:dyDescent="0.25">
      <c r="A9" s="46">
        <v>1</v>
      </c>
      <c r="B9" s="43">
        <v>4</v>
      </c>
      <c r="C9" s="44" t="s">
        <v>61</v>
      </c>
      <c r="D9" s="53" t="s">
        <v>62</v>
      </c>
      <c r="E9" s="43">
        <v>147</v>
      </c>
      <c r="F9" s="43"/>
      <c r="G9" s="43"/>
      <c r="H9" s="43">
        <v>47</v>
      </c>
      <c r="I9" s="45">
        <v>16</v>
      </c>
      <c r="J9" s="45">
        <v>2</v>
      </c>
      <c r="K9" s="45">
        <v>12</v>
      </c>
      <c r="L9" s="46">
        <v>192</v>
      </c>
      <c r="M9" s="46" t="s">
        <v>50</v>
      </c>
      <c r="N9" s="47" t="s">
        <v>51</v>
      </c>
      <c r="O9" s="58"/>
      <c r="P9" s="152">
        <v>0</v>
      </c>
      <c r="Q9" s="173">
        <v>0</v>
      </c>
      <c r="R9" s="148">
        <f t="shared" ref="R9:R67" si="0">P9</f>
        <v>0</v>
      </c>
    </row>
    <row r="10" spans="1:18" ht="21" customHeight="1" x14ac:dyDescent="0.25">
      <c r="A10" s="46">
        <v>2</v>
      </c>
      <c r="B10" s="43">
        <v>5</v>
      </c>
      <c r="C10" s="44" t="s">
        <v>57</v>
      </c>
      <c r="D10" s="53" t="s">
        <v>42</v>
      </c>
      <c r="E10" s="43">
        <v>50</v>
      </c>
      <c r="F10" s="43"/>
      <c r="G10" s="43"/>
      <c r="H10" s="43">
        <v>16</v>
      </c>
      <c r="I10" s="45">
        <v>6</v>
      </c>
      <c r="J10" s="45">
        <v>1</v>
      </c>
      <c r="K10" s="45">
        <v>5</v>
      </c>
      <c r="L10" s="46">
        <v>30</v>
      </c>
      <c r="M10" s="46" t="s">
        <v>46</v>
      </c>
      <c r="N10" s="47" t="s">
        <v>47</v>
      </c>
      <c r="O10" s="62"/>
      <c r="P10" s="152">
        <v>0</v>
      </c>
      <c r="Q10" s="173">
        <v>0</v>
      </c>
      <c r="R10" s="148">
        <f t="shared" si="0"/>
        <v>0</v>
      </c>
    </row>
    <row r="11" spans="1:18" ht="21" customHeight="1" x14ac:dyDescent="0.25">
      <c r="A11" s="46">
        <v>2</v>
      </c>
      <c r="B11" s="43">
        <v>5</v>
      </c>
      <c r="C11" s="44" t="s">
        <v>57</v>
      </c>
      <c r="D11" s="53" t="s">
        <v>42</v>
      </c>
      <c r="E11" s="43">
        <v>50</v>
      </c>
      <c r="F11" s="43"/>
      <c r="G11" s="43"/>
      <c r="H11" s="43">
        <v>16</v>
      </c>
      <c r="I11" s="45">
        <v>6</v>
      </c>
      <c r="J11" s="45">
        <v>1</v>
      </c>
      <c r="K11" s="45">
        <v>5</v>
      </c>
      <c r="L11" s="46">
        <v>30</v>
      </c>
      <c r="M11" s="46" t="s">
        <v>50</v>
      </c>
      <c r="N11" s="47" t="s">
        <v>51</v>
      </c>
      <c r="O11" s="62"/>
      <c r="P11" s="152">
        <v>0</v>
      </c>
      <c r="Q11" s="173">
        <v>0</v>
      </c>
      <c r="R11" s="148">
        <f t="shared" si="0"/>
        <v>0</v>
      </c>
    </row>
    <row r="12" spans="1:18" ht="21" customHeight="1" x14ac:dyDescent="0.25">
      <c r="A12" s="46">
        <v>3</v>
      </c>
      <c r="B12" s="43">
        <v>7</v>
      </c>
      <c r="C12" s="44" t="s">
        <v>63</v>
      </c>
      <c r="D12" s="53" t="s">
        <v>64</v>
      </c>
      <c r="E12" s="43">
        <v>41</v>
      </c>
      <c r="F12" s="43"/>
      <c r="G12" s="43"/>
      <c r="H12" s="43">
        <v>13</v>
      </c>
      <c r="I12" s="45">
        <v>10</v>
      </c>
      <c r="J12" s="45">
        <v>1</v>
      </c>
      <c r="K12" s="45">
        <v>5</v>
      </c>
      <c r="L12" s="46">
        <v>50</v>
      </c>
      <c r="M12" s="46" t="s">
        <v>46</v>
      </c>
      <c r="N12" s="47" t="s">
        <v>47</v>
      </c>
      <c r="O12" s="61"/>
      <c r="P12" s="152">
        <v>0</v>
      </c>
      <c r="Q12" s="173">
        <v>0</v>
      </c>
      <c r="R12" s="148">
        <f t="shared" si="0"/>
        <v>0</v>
      </c>
    </row>
    <row r="13" spans="1:18" ht="21" customHeight="1" x14ac:dyDescent="0.25">
      <c r="A13" s="46">
        <v>3</v>
      </c>
      <c r="B13" s="43">
        <v>7</v>
      </c>
      <c r="C13" s="44" t="s">
        <v>63</v>
      </c>
      <c r="D13" s="53" t="s">
        <v>64</v>
      </c>
      <c r="E13" s="43">
        <v>41</v>
      </c>
      <c r="F13" s="43"/>
      <c r="G13" s="43"/>
      <c r="H13" s="43">
        <v>13</v>
      </c>
      <c r="I13" s="45">
        <v>10</v>
      </c>
      <c r="J13" s="45">
        <v>1</v>
      </c>
      <c r="K13" s="45">
        <v>5</v>
      </c>
      <c r="L13" s="46">
        <v>50</v>
      </c>
      <c r="M13" s="46" t="s">
        <v>50</v>
      </c>
      <c r="N13" s="47" t="s">
        <v>51</v>
      </c>
      <c r="O13" s="61"/>
      <c r="P13" s="152">
        <v>0</v>
      </c>
      <c r="Q13" s="173">
        <v>0</v>
      </c>
      <c r="R13" s="148">
        <f t="shared" si="0"/>
        <v>0</v>
      </c>
    </row>
    <row r="14" spans="1:18" ht="21" customHeight="1" x14ac:dyDescent="0.25">
      <c r="A14" s="46">
        <v>4</v>
      </c>
      <c r="B14" s="43">
        <v>8</v>
      </c>
      <c r="C14" s="44" t="s">
        <v>53</v>
      </c>
      <c r="D14" s="53" t="s">
        <v>54</v>
      </c>
      <c r="E14" s="43">
        <v>94</v>
      </c>
      <c r="F14" s="43">
        <v>85</v>
      </c>
      <c r="G14" s="43">
        <v>63</v>
      </c>
      <c r="H14" s="43">
        <v>30</v>
      </c>
      <c r="I14" s="43">
        <v>15</v>
      </c>
      <c r="J14" s="43">
        <v>1</v>
      </c>
      <c r="K14" s="43">
        <v>10</v>
      </c>
      <c r="L14" s="46">
        <v>150</v>
      </c>
      <c r="M14" s="46" t="s">
        <v>65</v>
      </c>
      <c r="N14" s="47" t="s">
        <v>45</v>
      </c>
      <c r="O14" s="61" t="s">
        <v>66</v>
      </c>
      <c r="P14" s="152">
        <v>0</v>
      </c>
      <c r="Q14" s="173">
        <v>0</v>
      </c>
      <c r="R14" s="148">
        <f t="shared" si="0"/>
        <v>0</v>
      </c>
    </row>
    <row r="15" spans="1:18" ht="21" customHeight="1" x14ac:dyDescent="0.25">
      <c r="A15" s="46">
        <v>4</v>
      </c>
      <c r="B15" s="43">
        <v>8</v>
      </c>
      <c r="C15" s="44" t="s">
        <v>53</v>
      </c>
      <c r="D15" s="53" t="s">
        <v>54</v>
      </c>
      <c r="E15" s="43">
        <v>94</v>
      </c>
      <c r="F15" s="43">
        <v>85</v>
      </c>
      <c r="G15" s="43">
        <v>63</v>
      </c>
      <c r="H15" s="43">
        <v>30</v>
      </c>
      <c r="I15" s="43">
        <v>15</v>
      </c>
      <c r="J15" s="43">
        <v>1</v>
      </c>
      <c r="K15" s="43">
        <v>10</v>
      </c>
      <c r="L15" s="46">
        <v>150</v>
      </c>
      <c r="M15" s="46" t="s">
        <v>46</v>
      </c>
      <c r="N15" s="47" t="s">
        <v>47</v>
      </c>
      <c r="O15" s="61"/>
      <c r="P15" s="152">
        <v>0</v>
      </c>
      <c r="Q15" s="173">
        <v>0</v>
      </c>
      <c r="R15" s="148">
        <f t="shared" si="0"/>
        <v>0</v>
      </c>
    </row>
    <row r="16" spans="1:18" ht="21" customHeight="1" x14ac:dyDescent="0.25">
      <c r="A16" s="46">
        <v>4</v>
      </c>
      <c r="B16" s="43">
        <v>8</v>
      </c>
      <c r="C16" s="44" t="s">
        <v>53</v>
      </c>
      <c r="D16" s="53" t="s">
        <v>54</v>
      </c>
      <c r="E16" s="43">
        <v>94</v>
      </c>
      <c r="F16" s="43">
        <v>85</v>
      </c>
      <c r="G16" s="43">
        <v>63</v>
      </c>
      <c r="H16" s="43">
        <v>30</v>
      </c>
      <c r="I16" s="43">
        <v>15</v>
      </c>
      <c r="J16" s="43">
        <v>1</v>
      </c>
      <c r="K16" s="43">
        <v>10</v>
      </c>
      <c r="L16" s="46">
        <v>150</v>
      </c>
      <c r="M16" s="46" t="s">
        <v>50</v>
      </c>
      <c r="N16" s="47" t="s">
        <v>51</v>
      </c>
      <c r="O16" s="61"/>
      <c r="P16" s="152">
        <v>0</v>
      </c>
      <c r="Q16" s="173">
        <v>0</v>
      </c>
      <c r="R16" s="148">
        <f t="shared" si="0"/>
        <v>0</v>
      </c>
    </row>
    <row r="17" spans="1:18" ht="21" customHeight="1" x14ac:dyDescent="0.25">
      <c r="A17" s="48">
        <v>5</v>
      </c>
      <c r="B17" s="49">
        <v>12</v>
      </c>
      <c r="C17" s="52" t="s">
        <v>55</v>
      </c>
      <c r="D17" s="54" t="s">
        <v>56</v>
      </c>
      <c r="E17" s="49">
        <v>182</v>
      </c>
      <c r="F17" s="49"/>
      <c r="G17" s="49"/>
      <c r="H17" s="49">
        <v>58</v>
      </c>
      <c r="I17" s="50">
        <v>13</v>
      </c>
      <c r="J17" s="50">
        <v>5</v>
      </c>
      <c r="K17" s="50">
        <v>10</v>
      </c>
      <c r="L17" s="48">
        <v>130</v>
      </c>
      <c r="M17" s="48" t="s">
        <v>67</v>
      </c>
      <c r="N17" s="51" t="s">
        <v>68</v>
      </c>
      <c r="O17" s="63"/>
      <c r="P17" s="152">
        <v>0</v>
      </c>
      <c r="Q17" s="173">
        <v>0</v>
      </c>
      <c r="R17" s="148">
        <f t="shared" si="0"/>
        <v>0</v>
      </c>
    </row>
    <row r="18" spans="1:18" ht="21" customHeight="1" x14ac:dyDescent="0.25">
      <c r="A18" s="48">
        <v>6</v>
      </c>
      <c r="B18" s="49">
        <v>13</v>
      </c>
      <c r="C18" s="52" t="s">
        <v>55</v>
      </c>
      <c r="D18" s="54" t="s">
        <v>56</v>
      </c>
      <c r="E18" s="49">
        <v>151</v>
      </c>
      <c r="F18" s="49"/>
      <c r="G18" s="49"/>
      <c r="H18" s="49">
        <v>48</v>
      </c>
      <c r="I18" s="50">
        <v>14</v>
      </c>
      <c r="J18" s="50">
        <v>7</v>
      </c>
      <c r="K18" s="50">
        <v>9</v>
      </c>
      <c r="L18" s="48">
        <v>126</v>
      </c>
      <c r="M18" s="48" t="s">
        <v>67</v>
      </c>
      <c r="N18" s="51" t="s">
        <v>68</v>
      </c>
      <c r="O18" s="68"/>
      <c r="P18" s="152">
        <v>0</v>
      </c>
      <c r="Q18" s="173">
        <v>0</v>
      </c>
      <c r="R18" s="148">
        <f t="shared" si="0"/>
        <v>0</v>
      </c>
    </row>
    <row r="19" spans="1:18" ht="21" customHeight="1" x14ac:dyDescent="0.25">
      <c r="A19" s="48">
        <v>7</v>
      </c>
      <c r="B19" s="49">
        <v>14</v>
      </c>
      <c r="C19" s="52" t="s">
        <v>55</v>
      </c>
      <c r="D19" s="54" t="s">
        <v>56</v>
      </c>
      <c r="E19" s="49">
        <v>132</v>
      </c>
      <c r="F19" s="49"/>
      <c r="G19" s="49"/>
      <c r="H19" s="59">
        <v>42</v>
      </c>
      <c r="I19" s="60">
        <v>10</v>
      </c>
      <c r="J19" s="50">
        <v>5</v>
      </c>
      <c r="K19" s="50">
        <v>8</v>
      </c>
      <c r="L19" s="48">
        <v>80</v>
      </c>
      <c r="M19" s="48" t="s">
        <v>67</v>
      </c>
      <c r="N19" s="51" t="s">
        <v>68</v>
      </c>
      <c r="O19" s="56"/>
      <c r="P19" s="152">
        <v>0</v>
      </c>
      <c r="Q19" s="173">
        <v>0</v>
      </c>
      <c r="R19" s="148">
        <f t="shared" si="0"/>
        <v>0</v>
      </c>
    </row>
    <row r="20" spans="1:18" ht="21" customHeight="1" x14ac:dyDescent="0.25">
      <c r="A20" s="48">
        <v>8</v>
      </c>
      <c r="B20" s="49">
        <v>17</v>
      </c>
      <c r="C20" s="56" t="s">
        <v>55</v>
      </c>
      <c r="D20" s="51" t="s">
        <v>56</v>
      </c>
      <c r="E20" s="49">
        <v>144</v>
      </c>
      <c r="F20" s="49"/>
      <c r="G20" s="49"/>
      <c r="H20" s="49">
        <v>46</v>
      </c>
      <c r="I20" s="50">
        <v>12</v>
      </c>
      <c r="J20" s="50">
        <v>2</v>
      </c>
      <c r="K20" s="50">
        <v>9</v>
      </c>
      <c r="L20" s="48">
        <v>108</v>
      </c>
      <c r="M20" s="48" t="s">
        <v>67</v>
      </c>
      <c r="N20" s="51" t="s">
        <v>68</v>
      </c>
      <c r="O20" s="63"/>
      <c r="P20" s="152">
        <v>0</v>
      </c>
      <c r="Q20" s="173">
        <v>0</v>
      </c>
      <c r="R20" s="148">
        <f t="shared" si="0"/>
        <v>0</v>
      </c>
    </row>
    <row r="21" spans="1:18" ht="21" customHeight="1" x14ac:dyDescent="0.25">
      <c r="A21" s="48">
        <v>9</v>
      </c>
      <c r="B21" s="49">
        <v>18</v>
      </c>
      <c r="C21" s="56" t="s">
        <v>55</v>
      </c>
      <c r="D21" s="51" t="s">
        <v>56</v>
      </c>
      <c r="E21" s="49">
        <v>179</v>
      </c>
      <c r="F21" s="49"/>
      <c r="G21" s="49"/>
      <c r="H21" s="49">
        <v>57</v>
      </c>
      <c r="I21" s="50">
        <v>12</v>
      </c>
      <c r="J21" s="50">
        <v>3</v>
      </c>
      <c r="K21" s="50">
        <v>10</v>
      </c>
      <c r="L21" s="48">
        <v>120</v>
      </c>
      <c r="M21" s="48" t="s">
        <v>67</v>
      </c>
      <c r="N21" s="51" t="s">
        <v>68</v>
      </c>
      <c r="O21" s="63"/>
      <c r="P21" s="152">
        <v>0</v>
      </c>
      <c r="Q21" s="173">
        <v>0</v>
      </c>
      <c r="R21" s="148">
        <f t="shared" si="0"/>
        <v>0</v>
      </c>
    </row>
    <row r="22" spans="1:18" ht="21" customHeight="1" x14ac:dyDescent="0.25">
      <c r="A22" s="48">
        <v>10</v>
      </c>
      <c r="B22" s="49">
        <v>19</v>
      </c>
      <c r="C22" s="56" t="s">
        <v>55</v>
      </c>
      <c r="D22" s="51" t="s">
        <v>56</v>
      </c>
      <c r="E22" s="49">
        <v>125</v>
      </c>
      <c r="F22" s="49"/>
      <c r="G22" s="49"/>
      <c r="H22" s="49">
        <v>40</v>
      </c>
      <c r="I22" s="50">
        <v>10</v>
      </c>
      <c r="J22" s="50">
        <v>4</v>
      </c>
      <c r="K22" s="50">
        <v>10</v>
      </c>
      <c r="L22" s="48">
        <v>100</v>
      </c>
      <c r="M22" s="48" t="s">
        <v>67</v>
      </c>
      <c r="N22" s="51" t="s">
        <v>68</v>
      </c>
      <c r="O22" s="56"/>
      <c r="P22" s="152">
        <v>0</v>
      </c>
      <c r="Q22" s="173">
        <v>0</v>
      </c>
      <c r="R22" s="148">
        <f t="shared" si="0"/>
        <v>0</v>
      </c>
    </row>
    <row r="23" spans="1:18" ht="21" customHeight="1" x14ac:dyDescent="0.25">
      <c r="A23" s="48">
        <v>11</v>
      </c>
      <c r="B23" s="49">
        <v>21</v>
      </c>
      <c r="C23" s="56" t="s">
        <v>55</v>
      </c>
      <c r="D23" s="51" t="s">
        <v>56</v>
      </c>
      <c r="E23" s="49">
        <v>157</v>
      </c>
      <c r="F23" s="49"/>
      <c r="G23" s="49"/>
      <c r="H23" s="49">
        <v>50</v>
      </c>
      <c r="I23" s="50">
        <v>11</v>
      </c>
      <c r="J23" s="50">
        <v>4</v>
      </c>
      <c r="K23" s="50">
        <v>10</v>
      </c>
      <c r="L23" s="48">
        <v>110</v>
      </c>
      <c r="M23" s="48" t="s">
        <v>67</v>
      </c>
      <c r="N23" s="51" t="s">
        <v>68</v>
      </c>
      <c r="O23" s="56"/>
      <c r="P23" s="152">
        <v>0</v>
      </c>
      <c r="Q23" s="173">
        <v>0</v>
      </c>
      <c r="R23" s="148">
        <f t="shared" si="0"/>
        <v>0</v>
      </c>
    </row>
    <row r="24" spans="1:18" ht="21" customHeight="1" x14ac:dyDescent="0.25">
      <c r="A24" s="48">
        <v>12</v>
      </c>
      <c r="B24" s="49">
        <v>22</v>
      </c>
      <c r="C24" s="56" t="s">
        <v>55</v>
      </c>
      <c r="D24" s="51" t="s">
        <v>56</v>
      </c>
      <c r="E24" s="49">
        <v>173</v>
      </c>
      <c r="F24" s="49"/>
      <c r="G24" s="49"/>
      <c r="H24" s="49">
        <v>55</v>
      </c>
      <c r="I24" s="50">
        <v>12</v>
      </c>
      <c r="J24" s="50">
        <v>5</v>
      </c>
      <c r="K24" s="50">
        <v>11</v>
      </c>
      <c r="L24" s="48">
        <v>132</v>
      </c>
      <c r="M24" s="48" t="s">
        <v>67</v>
      </c>
      <c r="N24" s="51" t="s">
        <v>68</v>
      </c>
      <c r="O24" s="56"/>
      <c r="P24" s="152">
        <v>0</v>
      </c>
      <c r="Q24" s="173">
        <v>0</v>
      </c>
      <c r="R24" s="148">
        <f t="shared" si="0"/>
        <v>0</v>
      </c>
    </row>
    <row r="25" spans="1:18" ht="21" customHeight="1" x14ac:dyDescent="0.25">
      <c r="A25" s="48">
        <v>13</v>
      </c>
      <c r="B25" s="49">
        <v>23</v>
      </c>
      <c r="C25" s="56" t="s">
        <v>55</v>
      </c>
      <c r="D25" s="51" t="s">
        <v>56</v>
      </c>
      <c r="E25" s="49">
        <v>141</v>
      </c>
      <c r="F25" s="49"/>
      <c r="G25" s="49"/>
      <c r="H25" s="49">
        <v>45</v>
      </c>
      <c r="I25" s="50">
        <v>11</v>
      </c>
      <c r="J25" s="50">
        <v>5</v>
      </c>
      <c r="K25" s="50">
        <v>9</v>
      </c>
      <c r="L25" s="48">
        <v>99</v>
      </c>
      <c r="M25" s="48" t="s">
        <v>67</v>
      </c>
      <c r="N25" s="51" t="s">
        <v>68</v>
      </c>
      <c r="O25" s="56"/>
      <c r="P25" s="152">
        <v>0</v>
      </c>
      <c r="Q25" s="173">
        <v>0</v>
      </c>
      <c r="R25" s="148">
        <f t="shared" si="0"/>
        <v>0</v>
      </c>
    </row>
    <row r="26" spans="1:18" ht="21" customHeight="1" x14ac:dyDescent="0.25">
      <c r="A26" s="48">
        <v>14</v>
      </c>
      <c r="B26" s="49">
        <v>25</v>
      </c>
      <c r="C26" s="56" t="s">
        <v>55</v>
      </c>
      <c r="D26" s="51" t="s">
        <v>56</v>
      </c>
      <c r="E26" s="49">
        <v>151</v>
      </c>
      <c r="F26" s="49"/>
      <c r="G26" s="49"/>
      <c r="H26" s="49">
        <v>48</v>
      </c>
      <c r="I26" s="50">
        <v>12</v>
      </c>
      <c r="J26" s="50">
        <v>5</v>
      </c>
      <c r="K26" s="50">
        <v>9</v>
      </c>
      <c r="L26" s="48">
        <v>108</v>
      </c>
      <c r="M26" s="48" t="s">
        <v>67</v>
      </c>
      <c r="N26" s="51" t="s">
        <v>68</v>
      </c>
      <c r="O26" s="56"/>
      <c r="P26" s="152">
        <v>0</v>
      </c>
      <c r="Q26" s="173">
        <v>0</v>
      </c>
      <c r="R26" s="148">
        <f t="shared" si="0"/>
        <v>0</v>
      </c>
    </row>
    <row r="27" spans="1:18" ht="21" customHeight="1" x14ac:dyDescent="0.25">
      <c r="A27" s="48">
        <v>15</v>
      </c>
      <c r="B27" s="49">
        <v>26</v>
      </c>
      <c r="C27" s="56" t="s">
        <v>55</v>
      </c>
      <c r="D27" s="51" t="s">
        <v>56</v>
      </c>
      <c r="E27" s="49">
        <v>94</v>
      </c>
      <c r="F27" s="49"/>
      <c r="G27" s="49"/>
      <c r="H27" s="49">
        <v>30</v>
      </c>
      <c r="I27" s="50">
        <v>8</v>
      </c>
      <c r="J27" s="50">
        <v>3</v>
      </c>
      <c r="K27" s="50">
        <v>6</v>
      </c>
      <c r="L27" s="48">
        <v>48</v>
      </c>
      <c r="M27" s="48" t="s">
        <v>67</v>
      </c>
      <c r="N27" s="51" t="s">
        <v>68</v>
      </c>
      <c r="O27" s="56"/>
      <c r="P27" s="152">
        <v>0</v>
      </c>
      <c r="Q27" s="173">
        <v>0</v>
      </c>
      <c r="R27" s="148">
        <f t="shared" si="0"/>
        <v>0</v>
      </c>
    </row>
    <row r="28" spans="1:18" ht="21" customHeight="1" x14ac:dyDescent="0.25">
      <c r="A28" s="48">
        <v>16</v>
      </c>
      <c r="B28" s="49">
        <v>31</v>
      </c>
      <c r="C28" s="56" t="s">
        <v>57</v>
      </c>
      <c r="D28" s="51" t="s">
        <v>42</v>
      </c>
      <c r="E28" s="49">
        <v>50</v>
      </c>
      <c r="F28" s="49"/>
      <c r="G28" s="49"/>
      <c r="H28" s="49">
        <v>16</v>
      </c>
      <c r="I28" s="50">
        <v>5</v>
      </c>
      <c r="J28" s="50">
        <v>1</v>
      </c>
      <c r="K28" s="50">
        <v>4</v>
      </c>
      <c r="L28" s="48">
        <v>20</v>
      </c>
      <c r="M28" s="48" t="s">
        <v>69</v>
      </c>
      <c r="N28" s="51" t="s">
        <v>70</v>
      </c>
      <c r="O28" s="56"/>
      <c r="P28" s="152">
        <v>0</v>
      </c>
      <c r="Q28" s="173">
        <v>0</v>
      </c>
      <c r="R28" s="148">
        <f t="shared" si="0"/>
        <v>0</v>
      </c>
    </row>
    <row r="29" spans="1:18" ht="21" customHeight="1" x14ac:dyDescent="0.25">
      <c r="A29" s="48">
        <v>17</v>
      </c>
      <c r="B29" s="49">
        <v>33</v>
      </c>
      <c r="C29" s="56" t="s">
        <v>55</v>
      </c>
      <c r="D29" s="51" t="s">
        <v>56</v>
      </c>
      <c r="E29" s="49">
        <v>125</v>
      </c>
      <c r="F29" s="49"/>
      <c r="G29" s="49"/>
      <c r="H29" s="49">
        <v>40</v>
      </c>
      <c r="I29" s="49">
        <v>11</v>
      </c>
      <c r="J29" s="49">
        <v>5</v>
      </c>
      <c r="K29" s="50">
        <v>9</v>
      </c>
      <c r="L29" s="48">
        <v>99</v>
      </c>
      <c r="M29" s="48" t="s">
        <v>67</v>
      </c>
      <c r="N29" s="51" t="s">
        <v>68</v>
      </c>
      <c r="O29" s="56"/>
      <c r="P29" s="152">
        <v>0</v>
      </c>
      <c r="Q29" s="173">
        <v>0</v>
      </c>
      <c r="R29" s="148">
        <f t="shared" si="0"/>
        <v>0</v>
      </c>
    </row>
    <row r="30" spans="1:18" ht="21" customHeight="1" x14ac:dyDescent="0.25">
      <c r="A30" s="48">
        <v>18</v>
      </c>
      <c r="B30" s="49">
        <v>34</v>
      </c>
      <c r="C30" s="56" t="s">
        <v>55</v>
      </c>
      <c r="D30" s="51" t="s">
        <v>56</v>
      </c>
      <c r="E30" s="49">
        <v>107</v>
      </c>
      <c r="F30" s="49"/>
      <c r="G30" s="49"/>
      <c r="H30" s="49">
        <v>37</v>
      </c>
      <c r="I30" s="49">
        <v>8</v>
      </c>
      <c r="J30" s="49">
        <v>4</v>
      </c>
      <c r="K30" s="49">
        <v>7</v>
      </c>
      <c r="L30" s="48">
        <v>56</v>
      </c>
      <c r="M30" s="48" t="s">
        <v>67</v>
      </c>
      <c r="N30" s="51" t="s">
        <v>68</v>
      </c>
      <c r="O30" s="56"/>
      <c r="P30" s="152">
        <v>0</v>
      </c>
      <c r="Q30" s="173">
        <v>0</v>
      </c>
      <c r="R30" s="148">
        <f t="shared" si="0"/>
        <v>0</v>
      </c>
    </row>
    <row r="31" spans="1:18" ht="21" customHeight="1" x14ac:dyDescent="0.25">
      <c r="A31" s="46">
        <v>19</v>
      </c>
      <c r="B31" s="43">
        <v>35</v>
      </c>
      <c r="C31" s="61" t="s">
        <v>55</v>
      </c>
      <c r="D31" s="47" t="s">
        <v>56</v>
      </c>
      <c r="E31" s="43">
        <v>144</v>
      </c>
      <c r="F31" s="43"/>
      <c r="G31" s="43"/>
      <c r="H31" s="43">
        <v>46</v>
      </c>
      <c r="I31" s="43">
        <v>11</v>
      </c>
      <c r="J31" s="43">
        <v>4</v>
      </c>
      <c r="K31" s="43">
        <v>9</v>
      </c>
      <c r="L31" s="46">
        <v>99</v>
      </c>
      <c r="M31" s="46" t="s">
        <v>67</v>
      </c>
      <c r="N31" s="47" t="s">
        <v>68</v>
      </c>
      <c r="O31" s="61"/>
      <c r="P31" s="152">
        <v>0</v>
      </c>
      <c r="Q31" s="173">
        <v>0</v>
      </c>
      <c r="R31" s="148">
        <f t="shared" si="0"/>
        <v>0</v>
      </c>
    </row>
    <row r="32" spans="1:18" ht="21" customHeight="1" x14ac:dyDescent="0.25">
      <c r="A32" s="46">
        <v>19</v>
      </c>
      <c r="B32" s="43">
        <v>35</v>
      </c>
      <c r="C32" s="61" t="s">
        <v>55</v>
      </c>
      <c r="D32" s="47" t="s">
        <v>56</v>
      </c>
      <c r="E32" s="43">
        <v>144</v>
      </c>
      <c r="F32" s="43"/>
      <c r="G32" s="43"/>
      <c r="H32" s="43">
        <v>46</v>
      </c>
      <c r="I32" s="43">
        <v>11</v>
      </c>
      <c r="J32" s="43">
        <v>4</v>
      </c>
      <c r="K32" s="43">
        <v>9</v>
      </c>
      <c r="L32" s="46">
        <v>99</v>
      </c>
      <c r="M32" s="46" t="s">
        <v>43</v>
      </c>
      <c r="N32" s="57" t="s">
        <v>44</v>
      </c>
      <c r="O32" s="61"/>
      <c r="P32" s="152">
        <v>0</v>
      </c>
      <c r="Q32" s="173">
        <v>0</v>
      </c>
      <c r="R32" s="148">
        <f t="shared" si="0"/>
        <v>0</v>
      </c>
    </row>
    <row r="33" spans="1:18" ht="21" customHeight="1" x14ac:dyDescent="0.25">
      <c r="A33" s="46">
        <v>20</v>
      </c>
      <c r="B33" s="43">
        <v>38</v>
      </c>
      <c r="C33" s="44" t="s">
        <v>11</v>
      </c>
      <c r="D33" s="53" t="s">
        <v>12</v>
      </c>
      <c r="E33" s="43">
        <v>245</v>
      </c>
      <c r="F33" s="43"/>
      <c r="G33" s="43"/>
      <c r="H33" s="43">
        <v>78</v>
      </c>
      <c r="I33" s="43">
        <v>26</v>
      </c>
      <c r="J33" s="43">
        <v>3</v>
      </c>
      <c r="K33" s="43">
        <v>20</v>
      </c>
      <c r="L33" s="46">
        <v>520</v>
      </c>
      <c r="M33" s="46" t="s">
        <v>46</v>
      </c>
      <c r="N33" s="47" t="s">
        <v>47</v>
      </c>
      <c r="O33" s="57"/>
      <c r="P33" s="152">
        <v>0</v>
      </c>
      <c r="Q33" s="173">
        <v>0</v>
      </c>
      <c r="R33" s="148">
        <f t="shared" si="0"/>
        <v>0</v>
      </c>
    </row>
    <row r="34" spans="1:18" ht="21" customHeight="1" x14ac:dyDescent="0.25">
      <c r="A34" s="46">
        <v>20</v>
      </c>
      <c r="B34" s="43">
        <v>38</v>
      </c>
      <c r="C34" s="44" t="s">
        <v>11</v>
      </c>
      <c r="D34" s="53" t="s">
        <v>12</v>
      </c>
      <c r="E34" s="43">
        <v>245</v>
      </c>
      <c r="F34" s="43"/>
      <c r="G34" s="43"/>
      <c r="H34" s="43">
        <v>78</v>
      </c>
      <c r="I34" s="43">
        <v>26</v>
      </c>
      <c r="J34" s="43">
        <v>3</v>
      </c>
      <c r="K34" s="43">
        <v>20</v>
      </c>
      <c r="L34" s="46">
        <v>520</v>
      </c>
      <c r="M34" s="46" t="s">
        <v>50</v>
      </c>
      <c r="N34" s="47" t="s">
        <v>51</v>
      </c>
      <c r="O34" s="57"/>
      <c r="P34" s="152">
        <v>0</v>
      </c>
      <c r="Q34" s="173">
        <v>0</v>
      </c>
      <c r="R34" s="148">
        <f t="shared" si="0"/>
        <v>0</v>
      </c>
    </row>
    <row r="35" spans="1:18" ht="21" customHeight="1" x14ac:dyDescent="0.25">
      <c r="A35" s="46">
        <v>20</v>
      </c>
      <c r="B35" s="43">
        <v>38</v>
      </c>
      <c r="C35" s="44" t="s">
        <v>11</v>
      </c>
      <c r="D35" s="53" t="s">
        <v>12</v>
      </c>
      <c r="E35" s="43">
        <v>245</v>
      </c>
      <c r="F35" s="43"/>
      <c r="G35" s="43"/>
      <c r="H35" s="43">
        <v>78</v>
      </c>
      <c r="I35" s="43">
        <v>26</v>
      </c>
      <c r="J35" s="43">
        <v>3</v>
      </c>
      <c r="K35" s="43">
        <v>20</v>
      </c>
      <c r="L35" s="46">
        <v>520</v>
      </c>
      <c r="M35" s="46" t="s">
        <v>43</v>
      </c>
      <c r="N35" s="57" t="s">
        <v>44</v>
      </c>
      <c r="O35" s="57"/>
      <c r="P35" s="152">
        <v>0</v>
      </c>
      <c r="Q35" s="173">
        <v>0</v>
      </c>
      <c r="R35" s="148">
        <f t="shared" si="0"/>
        <v>0</v>
      </c>
    </row>
    <row r="36" spans="1:18" ht="21" customHeight="1" x14ac:dyDescent="0.25">
      <c r="A36" s="48">
        <v>21</v>
      </c>
      <c r="B36" s="49">
        <v>44</v>
      </c>
      <c r="C36" s="52" t="s">
        <v>55</v>
      </c>
      <c r="D36" s="54" t="s">
        <v>56</v>
      </c>
      <c r="E36" s="49">
        <v>154</v>
      </c>
      <c r="F36" s="49"/>
      <c r="G36" s="49"/>
      <c r="H36" s="49">
        <v>49</v>
      </c>
      <c r="I36" s="49">
        <v>11</v>
      </c>
      <c r="J36" s="49">
        <v>3</v>
      </c>
      <c r="K36" s="49">
        <v>9</v>
      </c>
      <c r="L36" s="48">
        <v>99</v>
      </c>
      <c r="M36" s="48" t="s">
        <v>67</v>
      </c>
      <c r="N36" s="51" t="s">
        <v>68</v>
      </c>
      <c r="O36" s="56"/>
      <c r="P36" s="152">
        <v>0</v>
      </c>
      <c r="Q36" s="173">
        <v>0</v>
      </c>
      <c r="R36" s="148">
        <f t="shared" si="0"/>
        <v>0</v>
      </c>
    </row>
    <row r="37" spans="1:18" ht="21" customHeight="1" x14ac:dyDescent="0.25">
      <c r="A37" s="48">
        <v>22</v>
      </c>
      <c r="B37" s="49">
        <v>46</v>
      </c>
      <c r="C37" s="52" t="s">
        <v>55</v>
      </c>
      <c r="D37" s="54" t="s">
        <v>56</v>
      </c>
      <c r="E37" s="49">
        <v>103</v>
      </c>
      <c r="F37" s="49"/>
      <c r="G37" s="49"/>
      <c r="H37" s="49">
        <v>33</v>
      </c>
      <c r="I37" s="50">
        <v>6</v>
      </c>
      <c r="J37" s="50">
        <v>3</v>
      </c>
      <c r="K37" s="50">
        <v>6</v>
      </c>
      <c r="L37" s="48">
        <v>36</v>
      </c>
      <c r="M37" s="48" t="s">
        <v>67</v>
      </c>
      <c r="N37" s="51" t="s">
        <v>68</v>
      </c>
      <c r="O37" s="56"/>
      <c r="P37" s="152">
        <v>0</v>
      </c>
      <c r="Q37" s="173">
        <v>0</v>
      </c>
      <c r="R37" s="148">
        <f t="shared" si="0"/>
        <v>0</v>
      </c>
    </row>
    <row r="38" spans="1:18" ht="21" customHeight="1" x14ac:dyDescent="0.25">
      <c r="A38" s="48">
        <v>23</v>
      </c>
      <c r="B38" s="49">
        <v>48</v>
      </c>
      <c r="C38" s="52" t="s">
        <v>55</v>
      </c>
      <c r="D38" s="54" t="s">
        <v>56</v>
      </c>
      <c r="E38" s="49">
        <v>125</v>
      </c>
      <c r="F38" s="49"/>
      <c r="G38" s="49"/>
      <c r="H38" s="49">
        <v>40</v>
      </c>
      <c r="I38" s="50">
        <v>9</v>
      </c>
      <c r="J38" s="50">
        <v>2</v>
      </c>
      <c r="K38" s="50">
        <v>6</v>
      </c>
      <c r="L38" s="48">
        <v>54</v>
      </c>
      <c r="M38" s="48" t="s">
        <v>67</v>
      </c>
      <c r="N38" s="51" t="s">
        <v>68</v>
      </c>
      <c r="O38" s="55"/>
      <c r="P38" s="152">
        <v>0</v>
      </c>
      <c r="Q38" s="173">
        <v>0</v>
      </c>
      <c r="R38" s="148">
        <f t="shared" si="0"/>
        <v>0</v>
      </c>
    </row>
    <row r="39" spans="1:18" ht="21" customHeight="1" x14ac:dyDescent="0.25">
      <c r="A39" s="48">
        <v>24</v>
      </c>
      <c r="B39" s="49">
        <v>49</v>
      </c>
      <c r="C39" s="52" t="s">
        <v>55</v>
      </c>
      <c r="D39" s="54" t="s">
        <v>56</v>
      </c>
      <c r="E39" s="49">
        <v>129</v>
      </c>
      <c r="F39" s="49"/>
      <c r="G39" s="49"/>
      <c r="H39" s="49">
        <v>41</v>
      </c>
      <c r="I39" s="50">
        <v>10</v>
      </c>
      <c r="J39" s="50">
        <v>2</v>
      </c>
      <c r="K39" s="50">
        <v>7</v>
      </c>
      <c r="L39" s="48">
        <v>70</v>
      </c>
      <c r="M39" s="48" t="s">
        <v>67</v>
      </c>
      <c r="N39" s="51" t="s">
        <v>68</v>
      </c>
      <c r="O39" s="55"/>
      <c r="P39" s="152">
        <v>0</v>
      </c>
      <c r="Q39" s="173">
        <v>0</v>
      </c>
      <c r="R39" s="148">
        <f t="shared" si="0"/>
        <v>0</v>
      </c>
    </row>
    <row r="40" spans="1:18" ht="21" customHeight="1" x14ac:dyDescent="0.25">
      <c r="A40" s="48">
        <v>25</v>
      </c>
      <c r="B40" s="49">
        <v>51</v>
      </c>
      <c r="C40" s="52" t="s">
        <v>57</v>
      </c>
      <c r="D40" s="54" t="s">
        <v>42</v>
      </c>
      <c r="E40" s="49">
        <v>47</v>
      </c>
      <c r="F40" s="49"/>
      <c r="G40" s="49"/>
      <c r="H40" s="49">
        <v>15</v>
      </c>
      <c r="I40" s="50">
        <v>5</v>
      </c>
      <c r="J40" s="50">
        <v>1</v>
      </c>
      <c r="K40" s="50">
        <v>5</v>
      </c>
      <c r="L40" s="48">
        <v>25</v>
      </c>
      <c r="M40" s="48" t="s">
        <v>69</v>
      </c>
      <c r="N40" s="51" t="s">
        <v>70</v>
      </c>
      <c r="O40" s="69"/>
      <c r="P40" s="152">
        <v>0</v>
      </c>
      <c r="Q40" s="173">
        <v>0</v>
      </c>
      <c r="R40" s="148">
        <f t="shared" si="0"/>
        <v>0</v>
      </c>
    </row>
    <row r="41" spans="1:18" ht="21" customHeight="1" x14ac:dyDescent="0.25">
      <c r="A41" s="48">
        <v>26</v>
      </c>
      <c r="B41" s="49">
        <v>52</v>
      </c>
      <c r="C41" s="52" t="s">
        <v>55</v>
      </c>
      <c r="D41" s="54" t="s">
        <v>56</v>
      </c>
      <c r="E41" s="49">
        <v>132</v>
      </c>
      <c r="F41" s="49"/>
      <c r="G41" s="49"/>
      <c r="H41" s="49">
        <v>42</v>
      </c>
      <c r="I41" s="50">
        <v>10</v>
      </c>
      <c r="J41" s="50">
        <v>5</v>
      </c>
      <c r="K41" s="50">
        <v>9</v>
      </c>
      <c r="L41" s="48">
        <v>90</v>
      </c>
      <c r="M41" s="48" t="s">
        <v>67</v>
      </c>
      <c r="N41" s="51" t="s">
        <v>68</v>
      </c>
      <c r="O41" s="69"/>
      <c r="P41" s="152">
        <v>0</v>
      </c>
      <c r="Q41" s="173">
        <v>0</v>
      </c>
      <c r="R41" s="148">
        <f t="shared" si="0"/>
        <v>0</v>
      </c>
    </row>
    <row r="42" spans="1:18" ht="21" customHeight="1" x14ac:dyDescent="0.25">
      <c r="A42" s="48">
        <v>27</v>
      </c>
      <c r="B42" s="49">
        <v>55</v>
      </c>
      <c r="C42" s="52" t="s">
        <v>55</v>
      </c>
      <c r="D42" s="54" t="s">
        <v>56</v>
      </c>
      <c r="E42" s="49">
        <v>157</v>
      </c>
      <c r="F42" s="49"/>
      <c r="G42" s="49"/>
      <c r="H42" s="49">
        <v>50</v>
      </c>
      <c r="I42" s="50">
        <v>7</v>
      </c>
      <c r="J42" s="50">
        <v>2</v>
      </c>
      <c r="K42" s="50">
        <v>9</v>
      </c>
      <c r="L42" s="48">
        <v>63</v>
      </c>
      <c r="M42" s="48" t="s">
        <v>67</v>
      </c>
      <c r="N42" s="51" t="s">
        <v>68</v>
      </c>
      <c r="O42" s="56"/>
      <c r="P42" s="152">
        <v>0</v>
      </c>
      <c r="Q42" s="173">
        <v>0</v>
      </c>
      <c r="R42" s="148">
        <f t="shared" si="0"/>
        <v>0</v>
      </c>
    </row>
    <row r="43" spans="1:18" ht="21" customHeight="1" x14ac:dyDescent="0.25">
      <c r="A43" s="48">
        <v>28</v>
      </c>
      <c r="B43" s="49">
        <v>56</v>
      </c>
      <c r="C43" s="52" t="s">
        <v>55</v>
      </c>
      <c r="D43" s="54" t="s">
        <v>56</v>
      </c>
      <c r="E43" s="49">
        <v>97</v>
      </c>
      <c r="F43" s="49"/>
      <c r="G43" s="49"/>
      <c r="H43" s="49">
        <v>31</v>
      </c>
      <c r="I43" s="50">
        <v>6</v>
      </c>
      <c r="J43" s="50">
        <v>3</v>
      </c>
      <c r="K43" s="50">
        <v>6</v>
      </c>
      <c r="L43" s="48">
        <v>36</v>
      </c>
      <c r="M43" s="48" t="s">
        <v>67</v>
      </c>
      <c r="N43" s="51" t="s">
        <v>68</v>
      </c>
      <c r="O43" s="55"/>
      <c r="P43" s="152">
        <v>0</v>
      </c>
      <c r="Q43" s="173">
        <v>0</v>
      </c>
      <c r="R43" s="148">
        <f t="shared" si="0"/>
        <v>0</v>
      </c>
    </row>
    <row r="44" spans="1:18" ht="21" customHeight="1" x14ac:dyDescent="0.25">
      <c r="A44" s="48">
        <v>29</v>
      </c>
      <c r="B44" s="49">
        <v>57</v>
      </c>
      <c r="C44" s="52" t="s">
        <v>55</v>
      </c>
      <c r="D44" s="54" t="s">
        <v>56</v>
      </c>
      <c r="E44" s="49">
        <v>129</v>
      </c>
      <c r="F44" s="49"/>
      <c r="G44" s="49"/>
      <c r="H44" s="49">
        <v>41</v>
      </c>
      <c r="I44" s="50">
        <v>9</v>
      </c>
      <c r="J44" s="50">
        <v>3</v>
      </c>
      <c r="K44" s="50">
        <v>6</v>
      </c>
      <c r="L44" s="48">
        <v>54</v>
      </c>
      <c r="M44" s="48" t="s">
        <v>67</v>
      </c>
      <c r="N44" s="51" t="s">
        <v>68</v>
      </c>
      <c r="O44" s="55"/>
      <c r="P44" s="152">
        <v>0</v>
      </c>
      <c r="Q44" s="173">
        <v>0</v>
      </c>
      <c r="R44" s="148">
        <f t="shared" si="0"/>
        <v>0</v>
      </c>
    </row>
    <row r="45" spans="1:18" ht="21" customHeight="1" x14ac:dyDescent="0.25">
      <c r="A45" s="48">
        <v>30</v>
      </c>
      <c r="B45" s="49">
        <v>58</v>
      </c>
      <c r="C45" s="52" t="s">
        <v>55</v>
      </c>
      <c r="D45" s="54" t="s">
        <v>56</v>
      </c>
      <c r="E45" s="49">
        <v>141</v>
      </c>
      <c r="F45" s="49"/>
      <c r="G45" s="49"/>
      <c r="H45" s="49">
        <v>45</v>
      </c>
      <c r="I45" s="50">
        <v>8</v>
      </c>
      <c r="J45" s="50">
        <v>2</v>
      </c>
      <c r="K45" s="50">
        <v>7</v>
      </c>
      <c r="L45" s="48">
        <v>56</v>
      </c>
      <c r="M45" s="48" t="s">
        <v>67</v>
      </c>
      <c r="N45" s="51" t="s">
        <v>68</v>
      </c>
      <c r="O45" s="55"/>
      <c r="P45" s="152">
        <v>0</v>
      </c>
      <c r="Q45" s="173">
        <v>0</v>
      </c>
      <c r="R45" s="148">
        <f t="shared" si="0"/>
        <v>0</v>
      </c>
    </row>
    <row r="46" spans="1:18" ht="21" customHeight="1" x14ac:dyDescent="0.25">
      <c r="A46" s="46">
        <v>31</v>
      </c>
      <c r="B46" s="43">
        <v>59</v>
      </c>
      <c r="C46" s="44" t="s">
        <v>55</v>
      </c>
      <c r="D46" s="53" t="s">
        <v>56</v>
      </c>
      <c r="E46" s="43">
        <v>166</v>
      </c>
      <c r="F46" s="43"/>
      <c r="G46" s="43"/>
      <c r="H46" s="43">
        <v>53</v>
      </c>
      <c r="I46" s="45">
        <v>10</v>
      </c>
      <c r="J46" s="45">
        <v>2</v>
      </c>
      <c r="K46" s="45">
        <v>7</v>
      </c>
      <c r="L46" s="46">
        <v>70</v>
      </c>
      <c r="M46" s="46" t="s">
        <v>67</v>
      </c>
      <c r="N46" s="47" t="s">
        <v>68</v>
      </c>
      <c r="O46" s="57"/>
      <c r="P46" s="152">
        <v>0</v>
      </c>
      <c r="Q46" s="173">
        <v>0</v>
      </c>
      <c r="R46" s="148">
        <f t="shared" si="0"/>
        <v>0</v>
      </c>
    </row>
    <row r="47" spans="1:18" ht="21" customHeight="1" x14ac:dyDescent="0.25">
      <c r="A47" s="46">
        <v>31</v>
      </c>
      <c r="B47" s="43">
        <v>59</v>
      </c>
      <c r="C47" s="44" t="s">
        <v>55</v>
      </c>
      <c r="D47" s="53" t="s">
        <v>56</v>
      </c>
      <c r="E47" s="43">
        <v>166</v>
      </c>
      <c r="F47" s="43"/>
      <c r="G47" s="43"/>
      <c r="H47" s="43">
        <v>53</v>
      </c>
      <c r="I47" s="45">
        <v>10</v>
      </c>
      <c r="J47" s="45">
        <v>2</v>
      </c>
      <c r="K47" s="45">
        <v>7</v>
      </c>
      <c r="L47" s="46">
        <v>70</v>
      </c>
      <c r="M47" s="46" t="s">
        <v>43</v>
      </c>
      <c r="N47" s="57" t="s">
        <v>44</v>
      </c>
      <c r="O47" s="57"/>
      <c r="P47" s="152">
        <v>0</v>
      </c>
      <c r="Q47" s="173">
        <v>0</v>
      </c>
      <c r="R47" s="148">
        <f t="shared" si="0"/>
        <v>0</v>
      </c>
    </row>
    <row r="48" spans="1:18" ht="21" customHeight="1" x14ac:dyDescent="0.25">
      <c r="A48" s="48">
        <v>32</v>
      </c>
      <c r="B48" s="49">
        <v>60</v>
      </c>
      <c r="C48" s="52" t="s">
        <v>55</v>
      </c>
      <c r="D48" s="54" t="s">
        <v>56</v>
      </c>
      <c r="E48" s="49">
        <v>116</v>
      </c>
      <c r="F48" s="49"/>
      <c r="G48" s="49"/>
      <c r="H48" s="49">
        <v>37</v>
      </c>
      <c r="I48" s="50">
        <v>5</v>
      </c>
      <c r="J48" s="50">
        <v>2</v>
      </c>
      <c r="K48" s="50">
        <v>8</v>
      </c>
      <c r="L48" s="48">
        <v>40</v>
      </c>
      <c r="M48" s="48" t="s">
        <v>67</v>
      </c>
      <c r="N48" s="51" t="s">
        <v>68</v>
      </c>
      <c r="O48" s="55"/>
      <c r="P48" s="152">
        <v>0</v>
      </c>
      <c r="Q48" s="173">
        <v>0</v>
      </c>
      <c r="R48" s="148">
        <f t="shared" si="0"/>
        <v>0</v>
      </c>
    </row>
    <row r="49" spans="1:18" ht="21" customHeight="1" x14ac:dyDescent="0.25">
      <c r="A49" s="48">
        <v>33</v>
      </c>
      <c r="B49" s="49">
        <v>61</v>
      </c>
      <c r="C49" s="52" t="s">
        <v>55</v>
      </c>
      <c r="D49" s="54" t="s">
        <v>56</v>
      </c>
      <c r="E49" s="49">
        <v>119</v>
      </c>
      <c r="F49" s="49"/>
      <c r="G49" s="49"/>
      <c r="H49" s="49">
        <v>38</v>
      </c>
      <c r="I49" s="50">
        <v>8</v>
      </c>
      <c r="J49" s="50">
        <v>2</v>
      </c>
      <c r="K49" s="50">
        <v>7</v>
      </c>
      <c r="L49" s="48">
        <v>56</v>
      </c>
      <c r="M49" s="48" t="s">
        <v>67</v>
      </c>
      <c r="N49" s="51" t="s">
        <v>68</v>
      </c>
      <c r="O49" s="55"/>
      <c r="P49" s="152">
        <v>0</v>
      </c>
      <c r="Q49" s="173">
        <v>0</v>
      </c>
      <c r="R49" s="148">
        <f t="shared" si="0"/>
        <v>0</v>
      </c>
    </row>
    <row r="50" spans="1:18" ht="21" customHeight="1" x14ac:dyDescent="0.25">
      <c r="A50" s="48">
        <v>34</v>
      </c>
      <c r="B50" s="49">
        <v>63</v>
      </c>
      <c r="C50" s="52" t="s">
        <v>55</v>
      </c>
      <c r="D50" s="54" t="s">
        <v>56</v>
      </c>
      <c r="E50" s="49">
        <v>97</v>
      </c>
      <c r="F50" s="49"/>
      <c r="G50" s="49"/>
      <c r="H50" s="49">
        <v>31</v>
      </c>
      <c r="I50" s="50">
        <v>7</v>
      </c>
      <c r="J50" s="50">
        <v>4</v>
      </c>
      <c r="K50" s="50">
        <v>5</v>
      </c>
      <c r="L50" s="48">
        <v>35</v>
      </c>
      <c r="M50" s="48" t="s">
        <v>67</v>
      </c>
      <c r="N50" s="51" t="s">
        <v>68</v>
      </c>
      <c r="O50" s="55"/>
      <c r="P50" s="152">
        <v>0</v>
      </c>
      <c r="Q50" s="173">
        <v>0</v>
      </c>
      <c r="R50" s="148">
        <f t="shared" si="0"/>
        <v>0</v>
      </c>
    </row>
    <row r="51" spans="1:18" ht="21" customHeight="1" x14ac:dyDescent="0.25">
      <c r="A51" s="46">
        <v>35</v>
      </c>
      <c r="B51" s="43">
        <v>66</v>
      </c>
      <c r="C51" s="44" t="s">
        <v>57</v>
      </c>
      <c r="D51" s="53" t="s">
        <v>42</v>
      </c>
      <c r="E51" s="43">
        <v>50</v>
      </c>
      <c r="F51" s="43"/>
      <c r="G51" s="43"/>
      <c r="H51" s="43">
        <v>16</v>
      </c>
      <c r="I51" s="45">
        <v>4</v>
      </c>
      <c r="J51" s="45">
        <v>1</v>
      </c>
      <c r="K51" s="45">
        <v>4</v>
      </c>
      <c r="L51" s="46">
        <v>16</v>
      </c>
      <c r="M51" s="46" t="s">
        <v>46</v>
      </c>
      <c r="N51" s="47" t="s">
        <v>47</v>
      </c>
      <c r="O51" s="57"/>
      <c r="P51" s="152">
        <v>0</v>
      </c>
      <c r="Q51" s="173">
        <v>0</v>
      </c>
      <c r="R51" s="148">
        <f t="shared" si="0"/>
        <v>0</v>
      </c>
    </row>
    <row r="52" spans="1:18" ht="21" customHeight="1" x14ac:dyDescent="0.25">
      <c r="A52" s="46">
        <v>35</v>
      </c>
      <c r="B52" s="43">
        <v>66</v>
      </c>
      <c r="C52" s="44" t="s">
        <v>57</v>
      </c>
      <c r="D52" s="53" t="s">
        <v>42</v>
      </c>
      <c r="E52" s="43">
        <v>50</v>
      </c>
      <c r="F52" s="43"/>
      <c r="G52" s="43"/>
      <c r="H52" s="43">
        <v>16</v>
      </c>
      <c r="I52" s="45">
        <v>4</v>
      </c>
      <c r="J52" s="45">
        <v>1</v>
      </c>
      <c r="K52" s="45">
        <v>4</v>
      </c>
      <c r="L52" s="46">
        <v>16</v>
      </c>
      <c r="M52" s="46" t="s">
        <v>50</v>
      </c>
      <c r="N52" s="47" t="s">
        <v>51</v>
      </c>
      <c r="O52" s="57"/>
      <c r="P52" s="152">
        <v>0</v>
      </c>
      <c r="Q52" s="173">
        <v>0</v>
      </c>
      <c r="R52" s="148">
        <f t="shared" si="0"/>
        <v>0</v>
      </c>
    </row>
    <row r="53" spans="1:18" ht="21" customHeight="1" x14ac:dyDescent="0.25">
      <c r="A53" s="48">
        <v>36</v>
      </c>
      <c r="B53" s="49">
        <v>68</v>
      </c>
      <c r="C53" s="52" t="s">
        <v>55</v>
      </c>
      <c r="D53" s="54" t="s">
        <v>56</v>
      </c>
      <c r="E53" s="49">
        <v>210</v>
      </c>
      <c r="F53" s="49"/>
      <c r="G53" s="49"/>
      <c r="H53" s="49">
        <v>67</v>
      </c>
      <c r="I53" s="50">
        <v>10</v>
      </c>
      <c r="J53" s="50">
        <v>4</v>
      </c>
      <c r="K53" s="50">
        <v>12</v>
      </c>
      <c r="L53" s="48">
        <v>120</v>
      </c>
      <c r="M53" s="48" t="s">
        <v>67</v>
      </c>
      <c r="N53" s="51" t="s">
        <v>68</v>
      </c>
      <c r="O53" s="55"/>
      <c r="P53" s="152">
        <v>0</v>
      </c>
      <c r="Q53" s="173">
        <v>0</v>
      </c>
      <c r="R53" s="148">
        <f t="shared" si="0"/>
        <v>0</v>
      </c>
    </row>
    <row r="54" spans="1:18" ht="21" customHeight="1" x14ac:dyDescent="0.25">
      <c r="A54" s="46">
        <v>37</v>
      </c>
      <c r="B54" s="43">
        <v>71</v>
      </c>
      <c r="C54" s="44" t="s">
        <v>57</v>
      </c>
      <c r="D54" s="53" t="s">
        <v>42</v>
      </c>
      <c r="E54" s="43">
        <v>220</v>
      </c>
      <c r="F54" s="43"/>
      <c r="G54" s="43"/>
      <c r="H54" s="43">
        <v>70</v>
      </c>
      <c r="I54" s="45">
        <v>19</v>
      </c>
      <c r="J54" s="45">
        <v>10</v>
      </c>
      <c r="K54" s="45">
        <v>12</v>
      </c>
      <c r="L54" s="46">
        <v>228</v>
      </c>
      <c r="M54" s="46" t="s">
        <v>71</v>
      </c>
      <c r="N54" s="47" t="s">
        <v>45</v>
      </c>
      <c r="O54" s="61" t="s">
        <v>72</v>
      </c>
      <c r="P54" s="152">
        <v>0</v>
      </c>
      <c r="Q54" s="173">
        <v>0</v>
      </c>
      <c r="R54" s="148">
        <f t="shared" si="0"/>
        <v>0</v>
      </c>
    </row>
    <row r="55" spans="1:18" ht="21" customHeight="1" x14ac:dyDescent="0.25">
      <c r="A55" s="46">
        <v>37</v>
      </c>
      <c r="B55" s="43">
        <v>71</v>
      </c>
      <c r="C55" s="44" t="s">
        <v>57</v>
      </c>
      <c r="D55" s="53" t="s">
        <v>42</v>
      </c>
      <c r="E55" s="43">
        <v>220</v>
      </c>
      <c r="F55" s="43"/>
      <c r="G55" s="43"/>
      <c r="H55" s="43">
        <v>70</v>
      </c>
      <c r="I55" s="45">
        <v>19</v>
      </c>
      <c r="J55" s="45">
        <v>10</v>
      </c>
      <c r="K55" s="45">
        <v>12</v>
      </c>
      <c r="L55" s="46">
        <v>228</v>
      </c>
      <c r="M55" s="46" t="s">
        <v>46</v>
      </c>
      <c r="N55" s="47" t="s">
        <v>47</v>
      </c>
      <c r="O55" s="57"/>
      <c r="P55" s="152">
        <v>0</v>
      </c>
      <c r="Q55" s="173">
        <v>0</v>
      </c>
      <c r="R55" s="148">
        <f t="shared" si="0"/>
        <v>0</v>
      </c>
    </row>
    <row r="56" spans="1:18" ht="21" customHeight="1" x14ac:dyDescent="0.25">
      <c r="A56" s="46">
        <v>38</v>
      </c>
      <c r="B56" s="43">
        <v>72</v>
      </c>
      <c r="C56" s="44" t="s">
        <v>57</v>
      </c>
      <c r="D56" s="53" t="s">
        <v>42</v>
      </c>
      <c r="E56" s="43">
        <v>198</v>
      </c>
      <c r="F56" s="43"/>
      <c r="G56" s="43"/>
      <c r="H56" s="43">
        <v>63</v>
      </c>
      <c r="I56" s="45">
        <v>18</v>
      </c>
      <c r="J56" s="45">
        <v>8</v>
      </c>
      <c r="K56" s="45">
        <v>13</v>
      </c>
      <c r="L56" s="46">
        <v>234</v>
      </c>
      <c r="M56" s="46" t="s">
        <v>71</v>
      </c>
      <c r="N56" s="47" t="s">
        <v>45</v>
      </c>
      <c r="O56" s="61" t="s">
        <v>72</v>
      </c>
      <c r="P56" s="152">
        <v>0</v>
      </c>
      <c r="Q56" s="173">
        <v>0</v>
      </c>
      <c r="R56" s="148">
        <f t="shared" si="0"/>
        <v>0</v>
      </c>
    </row>
    <row r="57" spans="1:18" ht="21" customHeight="1" x14ac:dyDescent="0.25">
      <c r="A57" s="46">
        <v>38</v>
      </c>
      <c r="B57" s="43">
        <v>72</v>
      </c>
      <c r="C57" s="44" t="s">
        <v>57</v>
      </c>
      <c r="D57" s="53" t="s">
        <v>42</v>
      </c>
      <c r="E57" s="43">
        <v>198</v>
      </c>
      <c r="F57" s="43"/>
      <c r="G57" s="43"/>
      <c r="H57" s="43">
        <v>63</v>
      </c>
      <c r="I57" s="45">
        <v>18</v>
      </c>
      <c r="J57" s="45">
        <v>8</v>
      </c>
      <c r="K57" s="45">
        <v>13</v>
      </c>
      <c r="L57" s="46">
        <v>234</v>
      </c>
      <c r="M57" s="46" t="s">
        <v>46</v>
      </c>
      <c r="N57" s="47" t="s">
        <v>47</v>
      </c>
      <c r="O57" s="57"/>
      <c r="P57" s="152">
        <v>0</v>
      </c>
      <c r="Q57" s="173">
        <v>0</v>
      </c>
      <c r="R57" s="148">
        <f t="shared" si="0"/>
        <v>0</v>
      </c>
    </row>
    <row r="58" spans="1:18" ht="21" customHeight="1" x14ac:dyDescent="0.25">
      <c r="A58" s="48">
        <v>39</v>
      </c>
      <c r="B58" s="49">
        <v>77</v>
      </c>
      <c r="C58" s="52" t="s">
        <v>57</v>
      </c>
      <c r="D58" s="54" t="s">
        <v>42</v>
      </c>
      <c r="E58" s="49">
        <v>163</v>
      </c>
      <c r="F58" s="49"/>
      <c r="G58" s="49"/>
      <c r="H58" s="49">
        <v>52</v>
      </c>
      <c r="I58" s="50">
        <v>18</v>
      </c>
      <c r="J58" s="50">
        <v>10</v>
      </c>
      <c r="K58" s="50">
        <v>10</v>
      </c>
      <c r="L58" s="48">
        <v>180</v>
      </c>
      <c r="M58" s="48" t="s">
        <v>46</v>
      </c>
      <c r="N58" s="51" t="s">
        <v>47</v>
      </c>
      <c r="O58" s="55"/>
      <c r="P58" s="152">
        <v>0</v>
      </c>
      <c r="Q58" s="173">
        <v>0</v>
      </c>
      <c r="R58" s="148">
        <f t="shared" si="0"/>
        <v>0</v>
      </c>
    </row>
    <row r="59" spans="1:18" ht="21" customHeight="1" x14ac:dyDescent="0.25">
      <c r="A59" s="46">
        <v>40</v>
      </c>
      <c r="B59" s="43">
        <v>78</v>
      </c>
      <c r="C59" s="44" t="s">
        <v>57</v>
      </c>
      <c r="D59" s="53" t="s">
        <v>42</v>
      </c>
      <c r="E59" s="43">
        <v>154</v>
      </c>
      <c r="F59" s="43"/>
      <c r="G59" s="43"/>
      <c r="H59" s="43">
        <v>49</v>
      </c>
      <c r="I59" s="45">
        <v>20</v>
      </c>
      <c r="J59" s="45">
        <v>3</v>
      </c>
      <c r="K59" s="45">
        <v>10</v>
      </c>
      <c r="L59" s="46">
        <v>200</v>
      </c>
      <c r="M59" s="46" t="s">
        <v>46</v>
      </c>
      <c r="N59" s="47" t="s">
        <v>47</v>
      </c>
      <c r="O59" s="57"/>
      <c r="P59" s="152">
        <v>0</v>
      </c>
      <c r="Q59" s="173">
        <v>0</v>
      </c>
      <c r="R59" s="148">
        <f t="shared" si="0"/>
        <v>0</v>
      </c>
    </row>
    <row r="60" spans="1:18" ht="21" customHeight="1" x14ac:dyDescent="0.25">
      <c r="A60" s="46">
        <v>40</v>
      </c>
      <c r="B60" s="43">
        <v>78</v>
      </c>
      <c r="C60" s="44" t="s">
        <v>57</v>
      </c>
      <c r="D60" s="53" t="s">
        <v>42</v>
      </c>
      <c r="E60" s="43">
        <v>154</v>
      </c>
      <c r="F60" s="43"/>
      <c r="G60" s="43"/>
      <c r="H60" s="43">
        <v>49</v>
      </c>
      <c r="I60" s="45">
        <v>20</v>
      </c>
      <c r="J60" s="45">
        <v>3</v>
      </c>
      <c r="K60" s="45">
        <v>10</v>
      </c>
      <c r="L60" s="46">
        <v>200</v>
      </c>
      <c r="M60" s="46" t="s">
        <v>50</v>
      </c>
      <c r="N60" s="47" t="s">
        <v>51</v>
      </c>
      <c r="O60" s="57"/>
      <c r="P60" s="152">
        <v>0</v>
      </c>
      <c r="Q60" s="173">
        <v>0</v>
      </c>
      <c r="R60" s="148">
        <f t="shared" si="0"/>
        <v>0</v>
      </c>
    </row>
    <row r="61" spans="1:18" ht="21" customHeight="1" x14ac:dyDescent="0.25">
      <c r="A61" s="46">
        <v>41</v>
      </c>
      <c r="B61" s="43">
        <v>79</v>
      </c>
      <c r="C61" s="44" t="s">
        <v>57</v>
      </c>
      <c r="D61" s="53" t="s">
        <v>42</v>
      </c>
      <c r="E61" s="43">
        <v>138</v>
      </c>
      <c r="F61" s="43"/>
      <c r="G61" s="43"/>
      <c r="H61" s="43">
        <v>44</v>
      </c>
      <c r="I61" s="45">
        <v>19</v>
      </c>
      <c r="J61" s="45">
        <v>3</v>
      </c>
      <c r="K61" s="45">
        <v>8</v>
      </c>
      <c r="L61" s="46">
        <v>152</v>
      </c>
      <c r="M61" s="46" t="s">
        <v>46</v>
      </c>
      <c r="N61" s="47" t="s">
        <v>47</v>
      </c>
      <c r="O61" s="57"/>
      <c r="P61" s="152">
        <v>0</v>
      </c>
      <c r="Q61" s="173">
        <v>0</v>
      </c>
      <c r="R61" s="148">
        <f t="shared" si="0"/>
        <v>0</v>
      </c>
    </row>
    <row r="62" spans="1:18" ht="21" customHeight="1" x14ac:dyDescent="0.25">
      <c r="A62" s="46">
        <v>41</v>
      </c>
      <c r="B62" s="43">
        <v>79</v>
      </c>
      <c r="C62" s="44" t="s">
        <v>57</v>
      </c>
      <c r="D62" s="53" t="s">
        <v>42</v>
      </c>
      <c r="E62" s="43">
        <v>138</v>
      </c>
      <c r="F62" s="43"/>
      <c r="G62" s="43"/>
      <c r="H62" s="43">
        <v>44</v>
      </c>
      <c r="I62" s="45">
        <v>19</v>
      </c>
      <c r="J62" s="45">
        <v>3</v>
      </c>
      <c r="K62" s="45">
        <v>8</v>
      </c>
      <c r="L62" s="46">
        <v>152</v>
      </c>
      <c r="M62" s="46" t="s">
        <v>50</v>
      </c>
      <c r="N62" s="47" t="s">
        <v>51</v>
      </c>
      <c r="O62" s="57"/>
      <c r="P62" s="152">
        <v>0</v>
      </c>
      <c r="Q62" s="173">
        <v>0</v>
      </c>
      <c r="R62" s="148">
        <f t="shared" si="0"/>
        <v>0</v>
      </c>
    </row>
    <row r="63" spans="1:18" ht="21" customHeight="1" x14ac:dyDescent="0.25">
      <c r="A63" s="48">
        <v>42</v>
      </c>
      <c r="B63" s="49">
        <v>80</v>
      </c>
      <c r="C63" s="52" t="s">
        <v>57</v>
      </c>
      <c r="D63" s="54" t="s">
        <v>42</v>
      </c>
      <c r="E63" s="49">
        <v>169</v>
      </c>
      <c r="F63" s="49"/>
      <c r="G63" s="49"/>
      <c r="H63" s="49">
        <v>54</v>
      </c>
      <c r="I63" s="50">
        <v>21</v>
      </c>
      <c r="J63" s="50">
        <v>15</v>
      </c>
      <c r="K63" s="50">
        <v>13</v>
      </c>
      <c r="L63" s="48">
        <v>273</v>
      </c>
      <c r="M63" s="48" t="s">
        <v>46</v>
      </c>
      <c r="N63" s="51" t="s">
        <v>47</v>
      </c>
      <c r="O63" s="55"/>
      <c r="P63" s="152">
        <v>0</v>
      </c>
      <c r="Q63" s="173">
        <v>0</v>
      </c>
      <c r="R63" s="148">
        <f t="shared" si="0"/>
        <v>0</v>
      </c>
    </row>
    <row r="64" spans="1:18" ht="21" customHeight="1" x14ac:dyDescent="0.25">
      <c r="A64" s="46">
        <v>43</v>
      </c>
      <c r="B64" s="43">
        <v>81</v>
      </c>
      <c r="C64" s="44" t="s">
        <v>57</v>
      </c>
      <c r="D64" s="53" t="s">
        <v>42</v>
      </c>
      <c r="E64" s="43">
        <v>151</v>
      </c>
      <c r="F64" s="43">
        <v>132</v>
      </c>
      <c r="G64" s="43"/>
      <c r="H64" s="43">
        <v>48</v>
      </c>
      <c r="I64" s="45">
        <v>19</v>
      </c>
      <c r="J64" s="45">
        <v>2</v>
      </c>
      <c r="K64" s="45">
        <v>12</v>
      </c>
      <c r="L64" s="46">
        <v>228</v>
      </c>
      <c r="M64" s="46" t="s">
        <v>48</v>
      </c>
      <c r="N64" s="47" t="s">
        <v>73</v>
      </c>
      <c r="O64" s="57" t="s">
        <v>49</v>
      </c>
      <c r="P64" s="152">
        <v>0</v>
      </c>
      <c r="Q64" s="173">
        <v>0</v>
      </c>
      <c r="R64" s="148">
        <f t="shared" si="0"/>
        <v>0</v>
      </c>
    </row>
    <row r="65" spans="1:18" ht="21" customHeight="1" x14ac:dyDescent="0.25">
      <c r="A65" s="46">
        <v>43</v>
      </c>
      <c r="B65" s="43">
        <v>81</v>
      </c>
      <c r="C65" s="44" t="s">
        <v>57</v>
      </c>
      <c r="D65" s="53" t="s">
        <v>42</v>
      </c>
      <c r="E65" s="43">
        <v>151</v>
      </c>
      <c r="F65" s="43">
        <v>132</v>
      </c>
      <c r="G65" s="43"/>
      <c r="H65" s="43">
        <v>48</v>
      </c>
      <c r="I65" s="45">
        <v>19</v>
      </c>
      <c r="J65" s="45">
        <v>2</v>
      </c>
      <c r="K65" s="45">
        <v>12</v>
      </c>
      <c r="L65" s="46">
        <v>228</v>
      </c>
      <c r="M65" s="46" t="s">
        <v>46</v>
      </c>
      <c r="N65" s="47" t="s">
        <v>47</v>
      </c>
      <c r="O65" s="57"/>
      <c r="P65" s="152">
        <v>0</v>
      </c>
      <c r="Q65" s="173">
        <v>0</v>
      </c>
      <c r="R65" s="148">
        <f t="shared" si="0"/>
        <v>0</v>
      </c>
    </row>
    <row r="66" spans="1:18" ht="21" customHeight="1" x14ac:dyDescent="0.25">
      <c r="A66" s="46">
        <v>43</v>
      </c>
      <c r="B66" s="43">
        <v>81</v>
      </c>
      <c r="C66" s="44" t="s">
        <v>57</v>
      </c>
      <c r="D66" s="53" t="s">
        <v>42</v>
      </c>
      <c r="E66" s="43">
        <v>151</v>
      </c>
      <c r="F66" s="43">
        <v>132</v>
      </c>
      <c r="G66" s="43"/>
      <c r="H66" s="43">
        <v>48</v>
      </c>
      <c r="I66" s="45">
        <v>19</v>
      </c>
      <c r="J66" s="45">
        <v>2</v>
      </c>
      <c r="K66" s="45">
        <v>12</v>
      </c>
      <c r="L66" s="46">
        <v>228</v>
      </c>
      <c r="M66" s="46" t="s">
        <v>50</v>
      </c>
      <c r="N66" s="47" t="s">
        <v>51</v>
      </c>
      <c r="O66" s="57"/>
      <c r="P66" s="152">
        <v>0</v>
      </c>
      <c r="Q66" s="173">
        <v>0</v>
      </c>
      <c r="R66" s="148">
        <f t="shared" si="0"/>
        <v>0</v>
      </c>
    </row>
    <row r="67" spans="1:18" ht="21" customHeight="1" x14ac:dyDescent="0.25">
      <c r="A67" s="48">
        <v>44</v>
      </c>
      <c r="B67" s="49">
        <v>83</v>
      </c>
      <c r="C67" s="52" t="s">
        <v>58</v>
      </c>
      <c r="D67" s="54" t="s">
        <v>59</v>
      </c>
      <c r="E67" s="49">
        <v>63</v>
      </c>
      <c r="F67" s="49"/>
      <c r="G67" s="49"/>
      <c r="H67" s="49">
        <v>20</v>
      </c>
      <c r="I67" s="50">
        <v>5</v>
      </c>
      <c r="J67" s="50">
        <v>1</v>
      </c>
      <c r="K67" s="50">
        <v>5</v>
      </c>
      <c r="L67" s="70">
        <v>25</v>
      </c>
      <c r="M67" s="48" t="s">
        <v>74</v>
      </c>
      <c r="N67" s="51" t="s">
        <v>75</v>
      </c>
      <c r="O67" s="55"/>
      <c r="P67" s="152">
        <v>0</v>
      </c>
      <c r="Q67" s="173">
        <v>0</v>
      </c>
      <c r="R67" s="148">
        <f t="shared" si="0"/>
        <v>0</v>
      </c>
    </row>
    <row r="68" spans="1:18" ht="21" customHeight="1" x14ac:dyDescent="0.25">
      <c r="A68" s="204" t="s">
        <v>38</v>
      </c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5"/>
    </row>
    <row r="69" spans="1:18" ht="31.5" customHeight="1" x14ac:dyDescent="0.25">
      <c r="A69" s="206"/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206"/>
      <c r="O69" s="206"/>
      <c r="P69" s="206"/>
      <c r="Q69" s="206"/>
      <c r="R69" s="207"/>
    </row>
    <row r="70" spans="1:18" ht="21" customHeight="1" x14ac:dyDescent="0.25">
      <c r="A70" s="201" t="s">
        <v>22</v>
      </c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3"/>
      <c r="O70" s="149"/>
      <c r="P70" s="153">
        <f>SUM(P8:P67)</f>
        <v>0</v>
      </c>
      <c r="Q70" s="150">
        <f>SUM(Q8:Q67)</f>
        <v>0</v>
      </c>
      <c r="R70" s="151">
        <f>SUM(R8:R67)</f>
        <v>0</v>
      </c>
    </row>
    <row r="71" spans="1:18" ht="21" customHeight="1" x14ac:dyDescent="0.25">
      <c r="A71" s="208"/>
      <c r="B71" s="209"/>
      <c r="C71" s="209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10"/>
      <c r="P71" s="146"/>
      <c r="Q71" s="174" t="s">
        <v>99</v>
      </c>
      <c r="R71" s="175" t="s">
        <v>100</v>
      </c>
    </row>
    <row r="72" spans="1:18" ht="21" customHeight="1" x14ac:dyDescent="0.25">
      <c r="A72" s="147"/>
      <c r="B72" s="200" t="s">
        <v>22</v>
      </c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146"/>
      <c r="Q72" s="198">
        <f>SUM(Q70:R70)</f>
        <v>0</v>
      </c>
      <c r="R72" s="199"/>
    </row>
    <row r="73" spans="1:18" ht="21" customHeight="1" x14ac:dyDescent="0.25">
      <c r="A73" s="208"/>
      <c r="B73" s="209"/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10"/>
      <c r="P73" s="146"/>
      <c r="Q73" s="193" t="s">
        <v>102</v>
      </c>
      <c r="R73" s="193"/>
    </row>
  </sheetData>
  <sheetProtection algorithmName="SHA-512" hashValue="a7LZV/pEYEHSARo1x1h6qyHtFfruY5oEUY+2BaIrgkLCM66Rl3kxMQARoueEyOjRbxwXBsgvbMwZdPR1p1x5aA==" saltValue="5DnzSiKMPgTdO+oaauFZzg==" spinCount="100000" sheet="1" objects="1" scenarios="1" selectLockedCells="1"/>
  <autoFilter ref="A7:P69"/>
  <mergeCells count="14">
    <mergeCell ref="Q6:R6"/>
    <mergeCell ref="Q1:R5"/>
    <mergeCell ref="Q72:R72"/>
    <mergeCell ref="Q73:R73"/>
    <mergeCell ref="B72:O72"/>
    <mergeCell ref="A70:N70"/>
    <mergeCell ref="A68:R69"/>
    <mergeCell ref="A71:O71"/>
    <mergeCell ref="A73:O73"/>
    <mergeCell ref="B1:P1"/>
    <mergeCell ref="B3:G3"/>
    <mergeCell ref="B4:D4"/>
    <mergeCell ref="B5:D5"/>
    <mergeCell ref="H2:P6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6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28" customWidth="1"/>
    <col min="2" max="2" width="15.42578125" style="28" customWidth="1"/>
    <col min="3" max="3" width="18.28515625" style="28" customWidth="1"/>
    <col min="4" max="4" width="36.42578125" style="28" customWidth="1"/>
    <col min="5" max="5" width="30.7109375" style="31" customWidth="1"/>
    <col min="6" max="6" width="8.28515625" style="28" customWidth="1"/>
    <col min="7" max="7" width="30.85546875" style="28" customWidth="1"/>
    <col min="8" max="16384" width="9.140625" style="28"/>
  </cols>
  <sheetData>
    <row r="1" spans="1:7" ht="15.75" x14ac:dyDescent="0.2">
      <c r="A1" s="27"/>
      <c r="B1" s="64" t="s">
        <v>76</v>
      </c>
      <c r="E1" s="29"/>
    </row>
    <row r="2" spans="1:7" ht="15.75" x14ac:dyDescent="0.2">
      <c r="A2" s="6"/>
      <c r="B2" s="66"/>
    </row>
    <row r="3" spans="1:7" ht="15" x14ac:dyDescent="0.2">
      <c r="A3" s="5"/>
      <c r="B3" s="65" t="s">
        <v>85</v>
      </c>
    </row>
    <row r="4" spans="1:7" ht="15.75" x14ac:dyDescent="0.2">
      <c r="A4" s="7"/>
      <c r="B4" s="66" t="s">
        <v>86</v>
      </c>
    </row>
    <row r="5" spans="1:7" ht="15.75" x14ac:dyDescent="0.2">
      <c r="A5" s="7"/>
      <c r="B5" s="66" t="s">
        <v>28</v>
      </c>
    </row>
    <row r="6" spans="1:7" s="41" customFormat="1" ht="25.5" x14ac:dyDescent="0.25">
      <c r="A6" s="71" t="s">
        <v>33</v>
      </c>
      <c r="B6" s="71" t="s">
        <v>19</v>
      </c>
      <c r="C6" s="71" t="s">
        <v>20</v>
      </c>
      <c r="D6" s="71" t="s">
        <v>30</v>
      </c>
      <c r="E6" s="139" t="s">
        <v>31</v>
      </c>
      <c r="F6" s="72" t="s">
        <v>21</v>
      </c>
      <c r="G6" s="141" t="s">
        <v>15</v>
      </c>
    </row>
    <row r="7" spans="1:7" s="41" customFormat="1" ht="15" x14ac:dyDescent="0.25">
      <c r="A7" s="74">
        <v>1</v>
      </c>
      <c r="B7" s="75" t="s">
        <v>77</v>
      </c>
      <c r="C7" s="76" t="s">
        <v>56</v>
      </c>
      <c r="D7" s="75" t="s">
        <v>78</v>
      </c>
      <c r="E7" s="140"/>
      <c r="F7" s="73">
        <v>190</v>
      </c>
      <c r="G7" s="142">
        <f>E7*F7</f>
        <v>0</v>
      </c>
    </row>
    <row r="8" spans="1:7" s="41" customFormat="1" ht="15" x14ac:dyDescent="0.25">
      <c r="A8" s="77">
        <v>2</v>
      </c>
      <c r="B8" s="78" t="s">
        <v>57</v>
      </c>
      <c r="C8" s="79" t="s">
        <v>42</v>
      </c>
      <c r="D8" s="78" t="s">
        <v>79</v>
      </c>
      <c r="E8" s="140"/>
      <c r="F8" s="80">
        <v>22</v>
      </c>
      <c r="G8" s="143">
        <f>E8*F8</f>
        <v>0</v>
      </c>
    </row>
    <row r="9" spans="1:7" ht="12" customHeight="1" x14ac:dyDescent="0.2">
      <c r="A9" s="216" t="s">
        <v>32</v>
      </c>
      <c r="B9" s="217"/>
      <c r="C9" s="217"/>
      <c r="D9" s="217"/>
      <c r="E9" s="217"/>
      <c r="F9" s="217"/>
      <c r="G9" s="218"/>
    </row>
    <row r="10" spans="1:7" ht="12" customHeight="1" x14ac:dyDescent="0.2">
      <c r="A10" s="219"/>
      <c r="B10" s="220"/>
      <c r="C10" s="220"/>
      <c r="D10" s="220"/>
      <c r="E10" s="220"/>
      <c r="F10" s="220"/>
      <c r="G10" s="221"/>
    </row>
    <row r="11" spans="1:7" x14ac:dyDescent="0.2">
      <c r="A11" s="219"/>
      <c r="B11" s="220"/>
      <c r="C11" s="220"/>
      <c r="D11" s="220"/>
      <c r="E11" s="220"/>
      <c r="F11" s="220"/>
      <c r="G11" s="221"/>
    </row>
    <row r="12" spans="1:7" x14ac:dyDescent="0.2">
      <c r="A12" s="219"/>
      <c r="B12" s="220"/>
      <c r="C12" s="220"/>
      <c r="D12" s="220"/>
      <c r="E12" s="220"/>
      <c r="F12" s="220"/>
      <c r="G12" s="221"/>
    </row>
    <row r="13" spans="1:7" x14ac:dyDescent="0.2">
      <c r="A13" s="219"/>
      <c r="B13" s="220"/>
      <c r="C13" s="220"/>
      <c r="D13" s="220"/>
      <c r="E13" s="220"/>
      <c r="F13" s="220"/>
      <c r="G13" s="221"/>
    </row>
    <row r="14" spans="1:7" x14ac:dyDescent="0.2">
      <c r="A14" s="33"/>
      <c r="B14" s="34"/>
      <c r="C14" s="34"/>
      <c r="D14" s="34"/>
      <c r="E14" s="35"/>
      <c r="F14" s="34"/>
      <c r="G14" s="36"/>
    </row>
    <row r="15" spans="1:7" s="37" customFormat="1" ht="15.75" x14ac:dyDescent="0.25">
      <c r="A15" s="136" t="s">
        <v>22</v>
      </c>
      <c r="B15" s="137"/>
      <c r="C15" s="137"/>
      <c r="D15" s="137"/>
      <c r="E15" s="137"/>
      <c r="F15" s="138">
        <f>SUM(F7:F8)</f>
        <v>212</v>
      </c>
      <c r="G15" s="144">
        <f>SUM(G7:G8)</f>
        <v>0</v>
      </c>
    </row>
    <row r="16" spans="1:7" x14ac:dyDescent="0.2">
      <c r="G16" s="145" t="s">
        <v>100</v>
      </c>
    </row>
  </sheetData>
  <sheetProtection algorithmName="SHA-512" hashValue="GA3dr8qUI0kF9IZ9T4rIo2ypG9xQ4wRW3VMVFnDD4iKeIsFHdcu3IzB03gcctTES6meGBggolVfMrW2jJcWiSQ==" saltValue="IUf8So+pStF9g7dEFnojjw==" spinCount="100000" sheet="1" objects="1" scenarios="1" selectLockedCells="1"/>
  <autoFilter ref="A6:E12"/>
  <mergeCells count="1">
    <mergeCell ref="A9:G13"/>
  </mergeCells>
  <printOptions horizontalCentered="1"/>
  <pageMargins left="0.25" right="0.25" top="0.75" bottom="0.75" header="0.3" footer="0.3"/>
  <pageSetup paperSize="9" scale="68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32"/>
  <sheetViews>
    <sheetView view="pageBreakPreview" zoomScaleNormal="70" zoomScaleSheetLayoutView="100" workbookViewId="0">
      <selection activeCell="C8" sqref="C8:C11"/>
    </sheetView>
  </sheetViews>
  <sheetFormatPr defaultColWidth="9.140625" defaultRowHeight="12" x14ac:dyDescent="0.2"/>
  <cols>
    <col min="1" max="1" width="6" style="28" customWidth="1"/>
    <col min="2" max="2" width="34.85546875" style="28" customWidth="1"/>
    <col min="3" max="3" width="25.7109375" style="31" customWidth="1"/>
    <col min="4" max="4" width="10.7109375" style="30" customWidth="1"/>
    <col min="5" max="6" width="25.7109375" style="28" customWidth="1"/>
    <col min="7" max="16384" width="9.140625" style="28"/>
  </cols>
  <sheetData>
    <row r="1" spans="1:6" ht="15" x14ac:dyDescent="0.2">
      <c r="A1" s="27"/>
      <c r="B1" s="42" t="s">
        <v>80</v>
      </c>
      <c r="C1" s="29"/>
    </row>
    <row r="2" spans="1:6" ht="15" x14ac:dyDescent="0.2">
      <c r="A2" s="6"/>
      <c r="B2" s="7"/>
    </row>
    <row r="3" spans="1:6" ht="12.75" x14ac:dyDescent="0.2">
      <c r="A3" s="5"/>
      <c r="B3" s="6" t="s">
        <v>85</v>
      </c>
    </row>
    <row r="4" spans="1:6" ht="15" x14ac:dyDescent="0.2">
      <c r="A4" s="7"/>
      <c r="B4" s="7" t="s">
        <v>86</v>
      </c>
    </row>
    <row r="5" spans="1:6" ht="15" x14ac:dyDescent="0.2">
      <c r="A5" s="7"/>
      <c r="B5" s="7" t="s">
        <v>29</v>
      </c>
    </row>
    <row r="6" spans="1:6" s="90" customFormat="1" ht="15.75" x14ac:dyDescent="0.25">
      <c r="A6" s="88" t="s">
        <v>23</v>
      </c>
      <c r="B6" s="88" t="s">
        <v>24</v>
      </c>
      <c r="C6" s="120" t="s">
        <v>83</v>
      </c>
      <c r="D6" s="89" t="s">
        <v>84</v>
      </c>
      <c r="E6" s="130" t="s">
        <v>25</v>
      </c>
      <c r="F6" s="130" t="s">
        <v>26</v>
      </c>
    </row>
    <row r="7" spans="1:6" s="81" customFormat="1" ht="15.75" x14ac:dyDescent="0.25">
      <c r="A7" s="82"/>
      <c r="B7" s="83"/>
      <c r="C7" s="84"/>
      <c r="D7" s="85"/>
      <c r="E7" s="85"/>
      <c r="F7" s="86"/>
    </row>
    <row r="8" spans="1:6" s="87" customFormat="1" ht="15.75" x14ac:dyDescent="0.25">
      <c r="A8" s="96">
        <v>1</v>
      </c>
      <c r="B8" s="97" t="s">
        <v>81</v>
      </c>
      <c r="C8" s="122"/>
      <c r="D8" s="99">
        <v>22</v>
      </c>
      <c r="E8" s="124">
        <f>C8*D8</f>
        <v>0</v>
      </c>
      <c r="F8" s="98"/>
    </row>
    <row r="9" spans="1:6" s="87" customFormat="1" ht="15.75" x14ac:dyDescent="0.25">
      <c r="A9" s="96">
        <v>2</v>
      </c>
      <c r="B9" s="97" t="s">
        <v>81</v>
      </c>
      <c r="C9" s="122"/>
      <c r="D9" s="99">
        <v>22</v>
      </c>
      <c r="E9" s="98"/>
      <c r="F9" s="124">
        <f>D9*C9</f>
        <v>0</v>
      </c>
    </row>
    <row r="10" spans="1:6" s="87" customFormat="1" ht="15.75" x14ac:dyDescent="0.25">
      <c r="A10" s="96">
        <v>3</v>
      </c>
      <c r="B10" s="97" t="s">
        <v>82</v>
      </c>
      <c r="C10" s="122"/>
      <c r="D10" s="99">
        <v>190</v>
      </c>
      <c r="E10" s="124">
        <f>C10*D10</f>
        <v>0</v>
      </c>
      <c r="F10" s="98"/>
    </row>
    <row r="11" spans="1:6" s="87" customFormat="1" ht="15.75" x14ac:dyDescent="0.25">
      <c r="A11" s="96">
        <v>4</v>
      </c>
      <c r="B11" s="97" t="s">
        <v>82</v>
      </c>
      <c r="C11" s="122"/>
      <c r="D11" s="99">
        <v>190</v>
      </c>
      <c r="E11" s="98"/>
      <c r="F11" s="124">
        <f>C11*D11</f>
        <v>0</v>
      </c>
    </row>
    <row r="12" spans="1:6" x14ac:dyDescent="0.2">
      <c r="A12" s="32"/>
      <c r="B12" s="217" t="s">
        <v>27</v>
      </c>
      <c r="C12" s="217"/>
      <c r="D12" s="217"/>
      <c r="E12" s="217"/>
      <c r="F12" s="218"/>
    </row>
    <row r="13" spans="1:6" ht="12" customHeight="1" x14ac:dyDescent="0.2">
      <c r="A13" s="20"/>
      <c r="B13" s="220"/>
      <c r="C13" s="220"/>
      <c r="D13" s="220"/>
      <c r="E13" s="220"/>
      <c r="F13" s="221"/>
    </row>
    <row r="14" spans="1:6" x14ac:dyDescent="0.2">
      <c r="A14" s="20"/>
      <c r="B14" s="220"/>
      <c r="C14" s="220"/>
      <c r="D14" s="220"/>
      <c r="E14" s="220"/>
      <c r="F14" s="221"/>
    </row>
    <row r="15" spans="1:6" x14ac:dyDescent="0.2">
      <c r="A15" s="20"/>
      <c r="B15" s="220"/>
      <c r="C15" s="220"/>
      <c r="D15" s="220"/>
      <c r="E15" s="220"/>
      <c r="F15" s="221"/>
    </row>
    <row r="16" spans="1:6" x14ac:dyDescent="0.2">
      <c r="A16" s="20"/>
      <c r="B16" s="220"/>
      <c r="C16" s="220"/>
      <c r="D16" s="220"/>
      <c r="E16" s="220"/>
      <c r="F16" s="221"/>
    </row>
    <row r="17" spans="1:6" x14ac:dyDescent="0.2">
      <c r="A17" s="33"/>
      <c r="B17" s="34"/>
      <c r="C17" s="35"/>
      <c r="D17" s="35"/>
      <c r="E17" s="34"/>
      <c r="F17" s="36"/>
    </row>
    <row r="18" spans="1:6" s="37" customFormat="1" ht="15" x14ac:dyDescent="0.25">
      <c r="A18" s="222" t="s">
        <v>22</v>
      </c>
      <c r="B18" s="223"/>
      <c r="C18" s="91"/>
      <c r="D18" s="121">
        <f>D8+D10</f>
        <v>212</v>
      </c>
      <c r="E18" s="129">
        <f>SUM(E8:E11)</f>
        <v>0</v>
      </c>
      <c r="F18" s="129">
        <f>SUM(F8:F11)</f>
        <v>0</v>
      </c>
    </row>
    <row r="19" spans="1:6" s="116" customFormat="1" ht="15" x14ac:dyDescent="0.25">
      <c r="A19" s="224"/>
      <c r="B19" s="225"/>
      <c r="C19" s="115"/>
      <c r="D19" s="115"/>
      <c r="E19" s="135"/>
      <c r="F19" s="135"/>
    </row>
    <row r="20" spans="1:6" ht="15" customHeight="1" x14ac:dyDescent="0.25">
      <c r="A20" s="222" t="s">
        <v>98</v>
      </c>
      <c r="B20" s="223"/>
      <c r="C20" s="117"/>
      <c r="D20" s="117"/>
      <c r="E20" s="227">
        <f>SUM(E18:F18)</f>
        <v>0</v>
      </c>
      <c r="F20" s="228"/>
    </row>
    <row r="21" spans="1:6" x14ac:dyDescent="0.2">
      <c r="D21" s="31"/>
      <c r="E21" s="226" t="s">
        <v>100</v>
      </c>
      <c r="F21" s="226"/>
    </row>
    <row r="22" spans="1:6" x14ac:dyDescent="0.2">
      <c r="D22" s="31"/>
    </row>
    <row r="23" spans="1:6" x14ac:dyDescent="0.2">
      <c r="D23" s="31"/>
    </row>
    <row r="24" spans="1:6" x14ac:dyDescent="0.2">
      <c r="D24" s="31"/>
    </row>
    <row r="25" spans="1:6" x14ac:dyDescent="0.2">
      <c r="D25" s="31"/>
      <c r="F25" s="38"/>
    </row>
    <row r="26" spans="1:6" x14ac:dyDescent="0.2">
      <c r="D26" s="31"/>
    </row>
    <row r="27" spans="1:6" x14ac:dyDescent="0.2">
      <c r="D27" s="31"/>
    </row>
    <row r="28" spans="1:6" x14ac:dyDescent="0.2">
      <c r="D28" s="31"/>
    </row>
    <row r="29" spans="1:6" x14ac:dyDescent="0.2">
      <c r="D29" s="31"/>
    </row>
    <row r="30" spans="1:6" x14ac:dyDescent="0.2">
      <c r="D30" s="31"/>
    </row>
    <row r="31" spans="1:6" x14ac:dyDescent="0.2">
      <c r="D31" s="31"/>
    </row>
    <row r="32" spans="1:6" x14ac:dyDescent="0.2">
      <c r="D32" s="31"/>
    </row>
  </sheetData>
  <sheetProtection algorithmName="SHA-512" hashValue="u+gGEm651qcshnqHCk5xgZloElHWl2vIcsR+Eai0nVQHBYgbQIAMDtq1R77QddUN1qMqG0JH8o/zhty+Oxt2Kg==" saltValue="7mdS8bJZICYg9iCsznR/PA==" spinCount="100000" sheet="1" objects="1" scenarios="1" selectLockedCells="1"/>
  <autoFilter ref="A6:D15"/>
  <mergeCells count="6">
    <mergeCell ref="B12:F16"/>
    <mergeCell ref="A18:B18"/>
    <mergeCell ref="A19:B19"/>
    <mergeCell ref="A20:B20"/>
    <mergeCell ref="E21:F21"/>
    <mergeCell ref="E20:F20"/>
  </mergeCells>
  <printOptions horizontalCentered="1"/>
  <pageMargins left="0.7" right="0.7" top="0.75" bottom="0.75" header="0.3" footer="0.3"/>
  <pageSetup paperSize="9" scale="67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0"/>
  <sheetViews>
    <sheetView tabSelected="1" view="pageBreakPreview" zoomScale="110" zoomScaleNormal="100" zoomScaleSheetLayoutView="110" workbookViewId="0">
      <selection activeCell="C9" sqref="C9"/>
    </sheetView>
  </sheetViews>
  <sheetFormatPr defaultColWidth="9.140625" defaultRowHeight="12" x14ac:dyDescent="0.2"/>
  <cols>
    <col min="1" max="1" width="6" style="28" customWidth="1"/>
    <col min="2" max="2" width="26" style="28" customWidth="1"/>
    <col min="3" max="3" width="25.7109375" style="31" customWidth="1"/>
    <col min="4" max="4" width="10.7109375" style="30" customWidth="1"/>
    <col min="5" max="5" width="25.28515625" style="28" customWidth="1"/>
    <col min="6" max="16384" width="9.140625" style="28"/>
  </cols>
  <sheetData>
    <row r="1" spans="1:5" ht="15" x14ac:dyDescent="0.2">
      <c r="A1" s="27"/>
      <c r="B1" s="42" t="s">
        <v>80</v>
      </c>
      <c r="C1" s="29"/>
    </row>
    <row r="2" spans="1:5" ht="15" x14ac:dyDescent="0.2">
      <c r="A2" s="6"/>
      <c r="B2" s="7"/>
    </row>
    <row r="3" spans="1:5" ht="12.75" x14ac:dyDescent="0.2">
      <c r="A3" s="5"/>
      <c r="B3" s="6" t="s">
        <v>85</v>
      </c>
    </row>
    <row r="4" spans="1:5" ht="15" x14ac:dyDescent="0.2">
      <c r="A4" s="7"/>
      <c r="B4" s="7" t="s">
        <v>86</v>
      </c>
    </row>
    <row r="5" spans="1:5" ht="15" x14ac:dyDescent="0.2">
      <c r="A5" s="7"/>
      <c r="B5" s="7" t="s">
        <v>88</v>
      </c>
    </row>
    <row r="6" spans="1:5" s="90" customFormat="1" ht="15.75" x14ac:dyDescent="0.25">
      <c r="A6" s="88" t="s">
        <v>23</v>
      </c>
      <c r="B6" s="88" t="s">
        <v>24</v>
      </c>
      <c r="C6" s="120" t="s">
        <v>83</v>
      </c>
      <c r="D6" s="125" t="s">
        <v>84</v>
      </c>
      <c r="E6" s="131" t="s">
        <v>89</v>
      </c>
    </row>
    <row r="7" spans="1:5" s="81" customFormat="1" ht="15.75" x14ac:dyDescent="0.25">
      <c r="A7" s="82"/>
      <c r="B7" s="83"/>
      <c r="C7" s="84"/>
      <c r="D7" s="85"/>
      <c r="E7" s="127"/>
    </row>
    <row r="8" spans="1:5" s="87" customFormat="1" ht="15.75" x14ac:dyDescent="0.25">
      <c r="A8" s="96">
        <v>1</v>
      </c>
      <c r="B8" s="97" t="s">
        <v>81</v>
      </c>
      <c r="C8" s="122">
        <v>0</v>
      </c>
      <c r="D8" s="126">
        <v>22</v>
      </c>
      <c r="E8" s="132">
        <f>C8*D8</f>
        <v>0</v>
      </c>
    </row>
    <row r="9" spans="1:5" s="87" customFormat="1" ht="15.75" x14ac:dyDescent="0.25">
      <c r="A9" s="96">
        <v>2</v>
      </c>
      <c r="B9" s="97" t="s">
        <v>82</v>
      </c>
      <c r="C9" s="123">
        <v>0</v>
      </c>
      <c r="D9" s="126">
        <v>190</v>
      </c>
      <c r="E9" s="132">
        <f>C9*D9</f>
        <v>0</v>
      </c>
    </row>
    <row r="10" spans="1:5" x14ac:dyDescent="0.2">
      <c r="A10" s="32"/>
      <c r="B10" s="217" t="s">
        <v>90</v>
      </c>
      <c r="C10" s="217"/>
      <c r="D10" s="217"/>
      <c r="E10" s="217"/>
    </row>
    <row r="11" spans="1:5" ht="12" customHeight="1" x14ac:dyDescent="0.2">
      <c r="A11" s="20"/>
      <c r="B11" s="220"/>
      <c r="C11" s="220"/>
      <c r="D11" s="220"/>
      <c r="E11" s="220"/>
    </row>
    <row r="12" spans="1:5" x14ac:dyDescent="0.2">
      <c r="A12" s="20"/>
      <c r="B12" s="220"/>
      <c r="C12" s="220"/>
      <c r="D12" s="220"/>
      <c r="E12" s="220"/>
    </row>
    <row r="13" spans="1:5" x14ac:dyDescent="0.2">
      <c r="A13" s="20"/>
      <c r="B13" s="220"/>
      <c r="C13" s="220"/>
      <c r="D13" s="220"/>
      <c r="E13" s="220"/>
    </row>
    <row r="14" spans="1:5" x14ac:dyDescent="0.2">
      <c r="A14" s="20"/>
      <c r="B14" s="220"/>
      <c r="C14" s="220"/>
      <c r="D14" s="220"/>
      <c r="E14" s="220"/>
    </row>
    <row r="15" spans="1:5" x14ac:dyDescent="0.2">
      <c r="A15" s="33"/>
      <c r="B15" s="34"/>
      <c r="C15" s="35"/>
      <c r="D15" s="35"/>
      <c r="E15" s="34"/>
    </row>
    <row r="16" spans="1:5" s="37" customFormat="1" ht="15" x14ac:dyDescent="0.25">
      <c r="A16" s="92" t="s">
        <v>22</v>
      </c>
      <c r="B16" s="93"/>
      <c r="C16" s="93"/>
      <c r="D16" s="128">
        <f>SUM(D8:D9)</f>
        <v>212</v>
      </c>
      <c r="E16" s="133">
        <f>SUM(E8:E9)</f>
        <v>0</v>
      </c>
    </row>
    <row r="17" spans="4:5" s="28" customFormat="1" x14ac:dyDescent="0.2">
      <c r="D17" s="31"/>
      <c r="E17" s="134" t="s">
        <v>99</v>
      </c>
    </row>
    <row r="18" spans="4:5" s="28" customFormat="1" x14ac:dyDescent="0.2">
      <c r="D18" s="31"/>
    </row>
    <row r="19" spans="4:5" s="28" customFormat="1" x14ac:dyDescent="0.2">
      <c r="D19" s="31"/>
    </row>
    <row r="20" spans="4:5" s="28" customFormat="1" x14ac:dyDescent="0.2">
      <c r="D20" s="31"/>
    </row>
    <row r="21" spans="4:5" s="28" customFormat="1" x14ac:dyDescent="0.2">
      <c r="D21" s="31"/>
    </row>
    <row r="22" spans="4:5" s="28" customFormat="1" x14ac:dyDescent="0.2">
      <c r="D22" s="31"/>
    </row>
    <row r="23" spans="4:5" s="28" customFormat="1" x14ac:dyDescent="0.2">
      <c r="D23" s="31"/>
    </row>
    <row r="24" spans="4:5" s="28" customFormat="1" x14ac:dyDescent="0.2">
      <c r="D24" s="31"/>
    </row>
    <row r="25" spans="4:5" s="28" customFormat="1" x14ac:dyDescent="0.2">
      <c r="D25" s="31"/>
    </row>
    <row r="26" spans="4:5" s="28" customFormat="1" x14ac:dyDescent="0.2">
      <c r="D26" s="31"/>
    </row>
    <row r="27" spans="4:5" s="28" customFormat="1" x14ac:dyDescent="0.2">
      <c r="D27" s="31"/>
    </row>
    <row r="28" spans="4:5" s="28" customFormat="1" x14ac:dyDescent="0.2">
      <c r="D28" s="31"/>
    </row>
    <row r="29" spans="4:5" s="28" customFormat="1" x14ac:dyDescent="0.2">
      <c r="D29" s="31"/>
    </row>
    <row r="30" spans="4:5" s="28" customFormat="1" x14ac:dyDescent="0.2">
      <c r="D30" s="31"/>
    </row>
  </sheetData>
  <sheetProtection algorithmName="SHA-512" hashValue="uQLXcBPzoxvKk6YrzErjXwB9IBxJbU4LGvHrjmj08w0sQiCop74A8xtwDjep6IqCxNoOzW+9SmIv9WvqLFrNfQ==" saltValue="JXz6t36ynIaVDJrpnBRo4w==" spinCount="100000" sheet="1" objects="1" scenarios="1" selectLockedCells="1"/>
  <mergeCells count="1">
    <mergeCell ref="B10:E14"/>
  </mergeCells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KR.L._26215</vt:lpstr>
      <vt:lpstr>SO2_26215</vt:lpstr>
      <vt:lpstr>SO3_26215</vt:lpstr>
      <vt:lpstr>SO5_26215</vt:lpstr>
      <vt:lpstr>SO6_26215</vt:lpstr>
      <vt:lpstr>SO2_26215!Názvy_tisku</vt:lpstr>
      <vt:lpstr>KR.L._26215!Oblast_tisku</vt:lpstr>
      <vt:lpstr>SO3_26215!Oblast_tisku</vt:lpstr>
      <vt:lpstr>SO5_26215!Oblast_tisku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Blanka Šimůnková</cp:lastModifiedBy>
  <cp:lastPrinted>2021-02-08T11:21:50Z</cp:lastPrinted>
  <dcterms:created xsi:type="dcterms:W3CDTF">2016-01-20T08:28:42Z</dcterms:created>
  <dcterms:modified xsi:type="dcterms:W3CDTF">2021-02-09T06:42:52Z</dcterms:modified>
</cp:coreProperties>
</file>